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11460" activeTab="2"/>
  </bookViews>
  <sheets>
    <sheet name="Sheet1" sheetId="3" r:id="rId1"/>
    <sheet name="August" sheetId="2" r:id="rId2"/>
    <sheet name="Sheet2" sheetId="5" r:id="rId3"/>
    <sheet name="StDev" sheetId="4" r:id="rId4"/>
  </sheets>
  <definedNames>
    <definedName name="_xlchart.v1.0" hidden="1">August!$B$1:$B$31</definedName>
    <definedName name="_xlchart.v1.1" hidden="1">August!$B$1:$B$31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J6" i="4" l="1"/>
  <c r="I6" i="4"/>
  <c r="J4" i="4"/>
  <c r="I4" i="4"/>
  <c r="J2" i="4"/>
  <c r="I2" i="4"/>
  <c r="H2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2" i="4"/>
  <c r="D1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I1" i="2" l="1"/>
  <c r="B34" i="2"/>
  <c r="B35" i="2"/>
  <c r="B36" i="2"/>
  <c r="B37" i="2"/>
  <c r="B33" i="2"/>
  <c r="F33" i="2" l="1"/>
  <c r="F34" i="2" s="1"/>
  <c r="F36" i="2" s="1"/>
  <c r="F35" i="2" l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2" i="2"/>
</calcChain>
</file>

<file path=xl/sharedStrings.xml><?xml version="1.0" encoding="utf-8"?>
<sst xmlns="http://schemas.openxmlformats.org/spreadsheetml/2006/main" count="42" uniqueCount="40">
  <si>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</si>
  <si>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</si>
  <si>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</si>
  <si>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</si>
  <si>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</si>
  <si>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</si>
  <si>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</si>
  <si>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</si>
  <si>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</si>
  <si>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</si>
  <si>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</si>
  <si>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</si>
  <si>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</si>
  <si>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</si>
  <si>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Quartiles</t>
  </si>
  <si>
    <t>Interquartile range</t>
  </si>
  <si>
    <t>1.5 * I-Q Range</t>
  </si>
  <si>
    <t>Lower outlier limit</t>
  </si>
  <si>
    <t>Upper outlier limit</t>
  </si>
  <si>
    <t>skew</t>
  </si>
  <si>
    <t>kurtosis</t>
  </si>
  <si>
    <t>High Temp</t>
  </si>
  <si>
    <t>Date</t>
  </si>
  <si>
    <r>
      <t>Deviation (</t>
    </r>
    <r>
      <rPr>
        <sz val="11"/>
        <color theme="1"/>
        <rFont val="Calibri"/>
        <family val="2"/>
      </rPr>
      <t>°F)</t>
    </r>
  </si>
  <si>
    <r>
      <t>Square Deviation (</t>
    </r>
    <r>
      <rPr>
        <sz val="11"/>
        <color theme="1"/>
        <rFont val="Calibri"/>
        <family val="2"/>
      </rPr>
      <t>°F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</si>
  <si>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t>Sum of the square Deviations (°F2)</t>
  </si>
  <si>
    <t>Count of data points</t>
  </si>
  <si>
    <t>Sum / (Count - 1)</t>
  </si>
  <si>
    <t>Sum / Count</t>
  </si>
  <si>
    <t>Square root</t>
  </si>
  <si>
    <t>STDEV.P</t>
  </si>
  <si>
    <t>STDEV.S</t>
  </si>
  <si>
    <t>date</t>
  </si>
  <si>
    <t>high</t>
  </si>
  <si>
    <t>low</t>
  </si>
  <si>
    <t>Precip</t>
  </si>
  <si>
    <t>Snow</t>
  </si>
  <si>
    <t>Ave high</t>
  </si>
  <si>
    <t>Ave low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</si>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</sst>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  <xf numFmtId="0" fontId="0" fillId="0" borderId="0" xfId="0" applyAlignment="1">
      <alignment wrapText="1"/>
    </xf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High Temperatures (August in Philadelphia)</a:t>
            </a:r>
          </a:p>
        </cx:rich>
      </cx:tx>
    </cx:title>
    <cx:plotArea>
      <cx:plotAreaRegion>
        <cx:series layoutId="boxWhisker" uniqueId="{35232F93-A129-4C33-9A6E-08283C4A1B44}"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 min="70"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High temperatures (August in Philadelphia)</a:t>
            </a:r>
          </a:p>
        </cx:rich>
      </cx:tx>
    </cx:title>
    <cx:plotArea>
      <cx:plotAreaRegion>
        <cx:series layoutId="clusteredColumn" uniqueId="{6559C395-84F2-46BB-903D-FDE0C3E424C2}">
          <cx:dataId val="0"/>
          <cx:layoutPr>
            <cx:binning intervalClosed="r">
              <cx:binSize val="4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385762</xdr:colOff>
      <xdr:row>25</xdr:row>
      <xdr:rowOff>185737</xdr:rowOff>
    </xdr:from>
    <xdr:to>
      <xdr:col>16</xdr:col>
      <xdr:colOff>80962</xdr:colOff>
      <xdr:row>40</xdr:row>
      <xdr:rowOff>71437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419100</xdr:colOff>
      <xdr:row>6</xdr:row>
      <xdr:rowOff>114300</xdr:rowOff>
    </xdr:from>
    <xdr:to>
      <xdr:col>15</xdr:col>
      <xdr:colOff>114300</xdr:colOff>
      <xdr:row>21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5" sqref="A5"/>
    </sheetView>
  </sheetViews>
  <sheetFormatPr defaultRowHeight="15" x14ac:dyDescent="0.25"/>
  <cols>
    <col min="1" max="1" width="18.140625" bestFit="1" customWidth="1"/>
  </cols>
  <sheetData>
    <row r="1" spans="1:2" x14ac:dyDescent="0.25">
      <c r="A1" s="4" t="s">
        <v>0</v>
      </c>
      <c r="B1" s="4"/>
    </row>
    <row r="2" spans="1:2" x14ac:dyDescent="0.25">
      <c r="A2" s="2"/>
      <c r="B2" s="2"/>
    </row>
    <row r="3" spans="1:2" x14ac:dyDescent="0.25">
      <c r="A3" s="2" t="s">
        <v>1</v>
      </c>
      <c r="B3" s="2">
        <v>86.774193548387103</v>
      </c>
    </row>
    <row r="4" spans="1:2" x14ac:dyDescent="0.25">
      <c r="A4" s="2" t="s">
        <v>2</v>
      </c>
      <c r="B4" s="2">
        <v>0.93292196474286526</v>
      </c>
    </row>
    <row r="5" spans="1:2" x14ac:dyDescent="0.25">
      <c r="A5" s="2" t="s">
        <v>3</v>
      </c>
      <c r="B5" s="2">
        <v>88</v>
      </c>
    </row>
    <row r="6" spans="1:2" x14ac:dyDescent="0.25">
      <c r="A6" s="2" t="s">
        <v>4</v>
      </c>
      <c r="B6" s="2">
        <v>89</v>
      </c>
    </row>
    <row r="7" spans="1:2" x14ac:dyDescent="0.25">
      <c r="A7" s="2" t="s">
        <v>5</v>
      </c>
      <c r="B7" s="2">
        <v>5.1942896685966913</v>
      </c>
    </row>
    <row r="8" spans="1:2" x14ac:dyDescent="0.25">
      <c r="A8" s="2" t="s">
        <v>6</v>
      </c>
      <c r="B8" s="2">
        <v>26.980645161290326</v>
      </c>
    </row>
    <row r="9" spans="1:2" x14ac:dyDescent="0.25">
      <c r="A9" s="2" t="s">
        <v>7</v>
      </c>
      <c r="B9" s="2">
        <v>-0.24450106581256126</v>
      </c>
    </row>
    <row r="10" spans="1:2" x14ac:dyDescent="0.25">
      <c r="A10" s="2" t="s">
        <v>8</v>
      </c>
      <c r="B10" s="2">
        <v>-0.58384508614401531</v>
      </c>
    </row>
    <row r="11" spans="1:2" x14ac:dyDescent="0.25">
      <c r="A11" s="2" t="s">
        <v>9</v>
      </c>
      <c r="B11" s="2">
        <v>21</v>
      </c>
    </row>
    <row r="12" spans="1:2" x14ac:dyDescent="0.25">
      <c r="A12" s="2" t="s">
        <v>10</v>
      </c>
      <c r="B12" s="2">
        <v>74</v>
      </c>
    </row>
    <row r="13" spans="1:2" x14ac:dyDescent="0.25">
      <c r="A13" s="2" t="s">
        <v>11</v>
      </c>
      <c r="B13" s="2">
        <v>95</v>
      </c>
    </row>
    <row r="14" spans="1:2" x14ac:dyDescent="0.25">
      <c r="A14" s="2" t="s">
        <v>12</v>
      </c>
      <c r="B14" s="2">
        <v>2690</v>
      </c>
    </row>
    <row r="15" spans="1:2" ht="15.75" thickBot="1" x14ac:dyDescent="0.3">
      <c r="A15" s="3" t="s">
        <v>13</v>
      </c>
      <c r="B15" s="3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G31"/>
    </sheetView>
  </sheetViews>
  <sheetFormatPr defaultRowHeight="15" x14ac:dyDescent="0.25"/>
  <cols>
    <col min="1" max="1" width="9.7109375" bestFit="1" customWidth="1"/>
  </cols>
  <sheetData>
    <row r="1" spans="1:9" x14ac:dyDescent="0.25">
      <c r="A1" s="1">
        <v>43313</v>
      </c>
      <c r="B1">
        <v>89</v>
      </c>
      <c r="C1">
        <v>73</v>
      </c>
      <c r="D1">
        <v>0.41</v>
      </c>
      <c r="E1">
        <v>0</v>
      </c>
      <c r="F1">
        <v>87</v>
      </c>
      <c r="G1">
        <v>69</v>
      </c>
      <c r="H1" t="s">
        <v>19</v>
      </c>
      <c r="I1">
        <f>SKEW(B1:B31)</f>
        <v>-0.58384508614401531</v>
      </c>
    </row>
    <row r="2" spans="1:9" x14ac:dyDescent="0.25">
      <c r="A2" s="1">
        <f>A1+1</f>
        <v>43314</v>
      </c>
      <c r="B2">
        <v>89</v>
      </c>
      <c r="C2">
        <v>74</v>
      </c>
      <c r="D2">
        <v>0.08</v>
      </c>
      <c r="E2">
        <v>0</v>
      </c>
      <c r="F2">
        <v>87</v>
      </c>
      <c r="G2">
        <v>69</v>
      </c>
      <c r="H2" t="s">
        <v>20</v>
      </c>
    </row>
    <row r="3" spans="1:9" x14ac:dyDescent="0.25">
      <c r="A3" s="1">
        <f t="shared" ref="A3:A31" si="0">A2+1</f>
        <v>43315</v>
      </c>
      <c r="B3">
        <v>86</v>
      </c>
      <c r="C3">
        <v>72</v>
      </c>
      <c r="D3">
        <v>0.51</v>
      </c>
      <c r="E3">
        <v>0</v>
      </c>
      <c r="F3">
        <v>87</v>
      </c>
      <c r="G3">
        <v>69</v>
      </c>
    </row>
    <row r="4" spans="1:9" x14ac:dyDescent="0.25">
      <c r="A4" s="1">
        <f t="shared" si="0"/>
        <v>43316</v>
      </c>
      <c r="B4">
        <v>87</v>
      </c>
      <c r="C4">
        <v>72</v>
      </c>
      <c r="D4">
        <v>0.1</v>
      </c>
      <c r="E4">
        <v>0</v>
      </c>
      <c r="F4">
        <v>87</v>
      </c>
      <c r="G4">
        <v>69</v>
      </c>
    </row>
    <row r="5" spans="1:9" x14ac:dyDescent="0.25">
      <c r="A5" s="1">
        <f t="shared" si="0"/>
        <v>43317</v>
      </c>
      <c r="B5">
        <v>92</v>
      </c>
      <c r="C5">
        <v>73</v>
      </c>
      <c r="D5">
        <v>0</v>
      </c>
      <c r="E5">
        <v>0</v>
      </c>
      <c r="F5">
        <v>87</v>
      </c>
      <c r="G5">
        <v>69</v>
      </c>
    </row>
    <row r="6" spans="1:9" x14ac:dyDescent="0.25">
      <c r="A6" s="1">
        <f t="shared" si="0"/>
        <v>43318</v>
      </c>
      <c r="B6">
        <v>92</v>
      </c>
      <c r="C6">
        <v>75</v>
      </c>
      <c r="D6">
        <v>0</v>
      </c>
      <c r="E6">
        <v>0</v>
      </c>
      <c r="F6">
        <v>86</v>
      </c>
      <c r="G6">
        <v>69</v>
      </c>
    </row>
    <row r="7" spans="1:9" x14ac:dyDescent="0.25">
      <c r="A7" s="1">
        <f t="shared" si="0"/>
        <v>43319</v>
      </c>
      <c r="B7">
        <v>92</v>
      </c>
      <c r="C7">
        <v>75</v>
      </c>
      <c r="D7">
        <v>0.05</v>
      </c>
      <c r="E7">
        <v>0</v>
      </c>
      <c r="F7">
        <v>86</v>
      </c>
      <c r="G7">
        <v>69</v>
      </c>
    </row>
    <row r="8" spans="1:9" x14ac:dyDescent="0.25">
      <c r="A8" s="1">
        <f t="shared" si="0"/>
        <v>43320</v>
      </c>
      <c r="B8">
        <v>92</v>
      </c>
      <c r="C8">
        <v>73</v>
      </c>
      <c r="D8">
        <v>0.02</v>
      </c>
      <c r="E8">
        <v>0</v>
      </c>
      <c r="F8">
        <v>86</v>
      </c>
      <c r="G8">
        <v>69</v>
      </c>
    </row>
    <row r="9" spans="1:9" x14ac:dyDescent="0.25">
      <c r="A9" s="1">
        <f t="shared" si="0"/>
        <v>43321</v>
      </c>
      <c r="B9">
        <v>89</v>
      </c>
      <c r="C9">
        <v>74</v>
      </c>
      <c r="D9">
        <v>0.04</v>
      </c>
      <c r="E9">
        <v>0</v>
      </c>
      <c r="F9">
        <v>86</v>
      </c>
      <c r="G9">
        <v>69</v>
      </c>
    </row>
    <row r="10" spans="1:9" x14ac:dyDescent="0.25">
      <c r="A10" s="1">
        <f t="shared" si="0"/>
        <v>43322</v>
      </c>
      <c r="B10">
        <v>91</v>
      </c>
      <c r="C10">
        <v>72</v>
      </c>
      <c r="D10">
        <v>0</v>
      </c>
      <c r="E10">
        <v>0</v>
      </c>
      <c r="F10">
        <v>86</v>
      </c>
      <c r="G10">
        <v>69</v>
      </c>
    </row>
    <row r="11" spans="1:9" x14ac:dyDescent="0.25">
      <c r="A11" s="1">
        <f t="shared" si="0"/>
        <v>43323</v>
      </c>
      <c r="B11">
        <v>85</v>
      </c>
      <c r="C11">
        <v>70</v>
      </c>
      <c r="D11">
        <v>0.79</v>
      </c>
      <c r="E11">
        <v>0</v>
      </c>
      <c r="F11">
        <v>86</v>
      </c>
      <c r="G11">
        <v>69</v>
      </c>
    </row>
    <row r="12" spans="1:9" x14ac:dyDescent="0.25">
      <c r="A12" s="1">
        <f t="shared" si="0"/>
        <v>43324</v>
      </c>
      <c r="B12">
        <v>86</v>
      </c>
      <c r="C12">
        <v>71</v>
      </c>
      <c r="D12">
        <v>0</v>
      </c>
      <c r="E12">
        <v>0</v>
      </c>
      <c r="F12">
        <v>86</v>
      </c>
      <c r="G12">
        <v>69</v>
      </c>
    </row>
    <row r="13" spans="1:9" x14ac:dyDescent="0.25">
      <c r="A13" s="1">
        <f t="shared" si="0"/>
        <v>43325</v>
      </c>
      <c r="B13">
        <v>84</v>
      </c>
      <c r="C13">
        <v>71</v>
      </c>
      <c r="D13">
        <v>0.52</v>
      </c>
      <c r="E13">
        <v>0</v>
      </c>
      <c r="F13">
        <v>86</v>
      </c>
      <c r="G13">
        <v>69</v>
      </c>
    </row>
    <row r="14" spans="1:9" x14ac:dyDescent="0.25">
      <c r="A14" s="1">
        <f t="shared" si="0"/>
        <v>43326</v>
      </c>
      <c r="B14">
        <v>83</v>
      </c>
      <c r="C14">
        <v>68</v>
      </c>
      <c r="D14">
        <v>0.73</v>
      </c>
      <c r="E14">
        <v>0</v>
      </c>
      <c r="F14">
        <v>86</v>
      </c>
      <c r="G14">
        <v>68</v>
      </c>
    </row>
    <row r="15" spans="1:9" x14ac:dyDescent="0.25">
      <c r="A15" s="1">
        <f t="shared" si="0"/>
        <v>43327</v>
      </c>
      <c r="B15">
        <v>89</v>
      </c>
      <c r="C15">
        <v>72</v>
      </c>
      <c r="D15">
        <v>0</v>
      </c>
      <c r="E15">
        <v>0</v>
      </c>
      <c r="F15">
        <v>86</v>
      </c>
      <c r="G15">
        <v>68</v>
      </c>
    </row>
    <row r="16" spans="1:9" x14ac:dyDescent="0.25">
      <c r="A16" s="1">
        <f t="shared" si="0"/>
        <v>43328</v>
      </c>
      <c r="B16">
        <v>89</v>
      </c>
      <c r="C16">
        <v>73</v>
      </c>
      <c r="D16">
        <v>0</v>
      </c>
      <c r="E16">
        <v>0</v>
      </c>
      <c r="F16">
        <v>86</v>
      </c>
      <c r="G16">
        <v>68</v>
      </c>
    </row>
    <row r="17" spans="1:7" x14ac:dyDescent="0.25">
      <c r="A17" s="1">
        <f t="shared" si="0"/>
        <v>43329</v>
      </c>
      <c r="B17">
        <v>93</v>
      </c>
      <c r="C17">
        <v>74</v>
      </c>
      <c r="D17">
        <v>0</v>
      </c>
      <c r="E17">
        <v>0</v>
      </c>
      <c r="F17">
        <v>85</v>
      </c>
      <c r="G17">
        <v>68</v>
      </c>
    </row>
    <row r="18" spans="1:7" x14ac:dyDescent="0.25">
      <c r="A18" s="1">
        <f t="shared" si="0"/>
        <v>43330</v>
      </c>
      <c r="B18">
        <v>88</v>
      </c>
      <c r="C18">
        <v>73</v>
      </c>
      <c r="D18">
        <v>0.34</v>
      </c>
      <c r="E18">
        <v>0</v>
      </c>
      <c r="F18">
        <v>85</v>
      </c>
      <c r="G18">
        <v>68</v>
      </c>
    </row>
    <row r="19" spans="1:7" x14ac:dyDescent="0.25">
      <c r="A19" s="1">
        <f t="shared" si="0"/>
        <v>43331</v>
      </c>
      <c r="B19">
        <v>74</v>
      </c>
      <c r="C19">
        <v>66</v>
      </c>
      <c r="D19">
        <v>0.34</v>
      </c>
      <c r="E19">
        <v>0</v>
      </c>
      <c r="F19">
        <v>85</v>
      </c>
      <c r="G19">
        <v>68</v>
      </c>
    </row>
    <row r="20" spans="1:7" x14ac:dyDescent="0.25">
      <c r="A20" s="1">
        <f t="shared" si="0"/>
        <v>43332</v>
      </c>
      <c r="B20">
        <v>78</v>
      </c>
      <c r="C20">
        <v>66</v>
      </c>
      <c r="D20">
        <v>0</v>
      </c>
      <c r="E20">
        <v>0</v>
      </c>
      <c r="F20">
        <v>85</v>
      </c>
      <c r="G20">
        <v>68</v>
      </c>
    </row>
    <row r="21" spans="1:7" x14ac:dyDescent="0.25">
      <c r="A21" s="1">
        <f t="shared" si="0"/>
        <v>43333</v>
      </c>
      <c r="B21">
        <v>81</v>
      </c>
      <c r="C21">
        <v>69</v>
      </c>
      <c r="D21">
        <v>0.02</v>
      </c>
      <c r="E21">
        <v>0</v>
      </c>
      <c r="F21">
        <v>85</v>
      </c>
      <c r="G21">
        <v>68</v>
      </c>
    </row>
    <row r="22" spans="1:7" x14ac:dyDescent="0.25">
      <c r="A22" s="1">
        <f t="shared" si="0"/>
        <v>43334</v>
      </c>
      <c r="B22">
        <v>84</v>
      </c>
      <c r="C22">
        <v>71</v>
      </c>
      <c r="D22">
        <v>0.05</v>
      </c>
      <c r="E22">
        <v>0</v>
      </c>
      <c r="F22">
        <v>85</v>
      </c>
      <c r="G22">
        <v>67</v>
      </c>
    </row>
    <row r="23" spans="1:7" x14ac:dyDescent="0.25">
      <c r="A23" s="1">
        <f t="shared" si="0"/>
        <v>43335</v>
      </c>
      <c r="B23">
        <v>79</v>
      </c>
      <c r="C23">
        <v>67</v>
      </c>
      <c r="D23">
        <v>0</v>
      </c>
      <c r="E23">
        <v>0</v>
      </c>
      <c r="F23">
        <v>85</v>
      </c>
      <c r="G23">
        <v>67</v>
      </c>
    </row>
    <row r="24" spans="1:7" x14ac:dyDescent="0.25">
      <c r="A24" s="1">
        <f t="shared" si="0"/>
        <v>43336</v>
      </c>
      <c r="B24">
        <v>83</v>
      </c>
      <c r="C24">
        <v>63</v>
      </c>
      <c r="D24">
        <v>0</v>
      </c>
      <c r="E24">
        <v>0</v>
      </c>
      <c r="F24">
        <v>84</v>
      </c>
      <c r="G24">
        <v>67</v>
      </c>
    </row>
    <row r="25" spans="1:7" x14ac:dyDescent="0.25">
      <c r="A25" s="1">
        <f t="shared" si="0"/>
        <v>43337</v>
      </c>
      <c r="B25">
        <v>81</v>
      </c>
      <c r="C25">
        <v>63</v>
      </c>
      <c r="D25">
        <v>0</v>
      </c>
      <c r="E25">
        <v>0</v>
      </c>
      <c r="F25">
        <v>84</v>
      </c>
      <c r="G25">
        <v>67</v>
      </c>
    </row>
    <row r="26" spans="1:7" x14ac:dyDescent="0.25">
      <c r="A26" s="1">
        <f t="shared" si="0"/>
        <v>43338</v>
      </c>
      <c r="B26">
        <v>86</v>
      </c>
      <c r="C26">
        <v>65</v>
      </c>
      <c r="D26">
        <v>0</v>
      </c>
      <c r="E26">
        <v>0</v>
      </c>
      <c r="F26">
        <v>84</v>
      </c>
      <c r="G26">
        <v>67</v>
      </c>
    </row>
    <row r="27" spans="1:7" x14ac:dyDescent="0.25">
      <c r="A27" s="1">
        <f t="shared" si="0"/>
        <v>43339</v>
      </c>
      <c r="B27">
        <v>90</v>
      </c>
      <c r="C27">
        <v>73</v>
      </c>
      <c r="D27">
        <v>0</v>
      </c>
      <c r="E27">
        <v>0</v>
      </c>
      <c r="F27">
        <v>84</v>
      </c>
      <c r="G27">
        <v>66</v>
      </c>
    </row>
    <row r="28" spans="1:7" x14ac:dyDescent="0.25">
      <c r="A28" s="1">
        <f t="shared" si="0"/>
        <v>43340</v>
      </c>
      <c r="B28">
        <v>94</v>
      </c>
      <c r="C28">
        <v>75</v>
      </c>
      <c r="D28">
        <v>0</v>
      </c>
      <c r="E28">
        <v>0</v>
      </c>
      <c r="F28">
        <v>84</v>
      </c>
      <c r="G28">
        <v>66</v>
      </c>
    </row>
    <row r="29" spans="1:7" x14ac:dyDescent="0.25">
      <c r="A29" s="1">
        <f t="shared" si="0"/>
        <v>43341</v>
      </c>
      <c r="B29">
        <v>95</v>
      </c>
      <c r="C29">
        <v>76</v>
      </c>
      <c r="D29">
        <v>0</v>
      </c>
      <c r="E29">
        <v>0</v>
      </c>
      <c r="F29">
        <v>84</v>
      </c>
      <c r="G29">
        <v>66</v>
      </c>
    </row>
    <row r="30" spans="1:7" x14ac:dyDescent="0.25">
      <c r="A30" s="1">
        <f t="shared" si="0"/>
        <v>43342</v>
      </c>
      <c r="B30">
        <v>90</v>
      </c>
      <c r="C30">
        <v>78</v>
      </c>
      <c r="D30">
        <v>0</v>
      </c>
      <c r="E30">
        <v>0</v>
      </c>
      <c r="F30">
        <v>83</v>
      </c>
      <c r="G30">
        <v>66</v>
      </c>
    </row>
    <row r="31" spans="1:7" x14ac:dyDescent="0.25">
      <c r="A31" s="1">
        <f t="shared" si="0"/>
        <v>43343</v>
      </c>
      <c r="B31">
        <v>79</v>
      </c>
      <c r="C31">
        <v>69</v>
      </c>
      <c r="D31">
        <v>0.11</v>
      </c>
      <c r="E31">
        <v>0</v>
      </c>
      <c r="F31">
        <v>83</v>
      </c>
      <c r="G31">
        <v>66</v>
      </c>
    </row>
    <row r="32" spans="1:7" x14ac:dyDescent="0.25">
      <c r="A32" t="s">
        <v>14</v>
      </c>
    </row>
    <row r="33" spans="1:6" x14ac:dyDescent="0.25">
      <c r="A33">
        <v>0</v>
      </c>
      <c r="B33">
        <f>_xlfn.QUARTILE.INC(B$1:B$31,A33)</f>
        <v>74</v>
      </c>
      <c r="D33" t="s">
        <v>15</v>
      </c>
      <c r="F33">
        <f>B36-B34</f>
        <v>7</v>
      </c>
    </row>
    <row r="34" spans="1:6" x14ac:dyDescent="0.25">
      <c r="A34">
        <v>1</v>
      </c>
      <c r="B34">
        <f t="shared" ref="B34:B37" si="1">_xlfn.QUARTILE.INC(B$1:B$31,A34)</f>
        <v>83.5</v>
      </c>
      <c r="D34" t="s">
        <v>16</v>
      </c>
      <c r="F34">
        <f>F33*1.5</f>
        <v>10.5</v>
      </c>
    </row>
    <row r="35" spans="1:6" x14ac:dyDescent="0.25">
      <c r="A35">
        <v>2</v>
      </c>
      <c r="B35">
        <f t="shared" si="1"/>
        <v>88</v>
      </c>
      <c r="D35" t="s">
        <v>17</v>
      </c>
      <c r="F35">
        <f>B34-F34</f>
        <v>73</v>
      </c>
    </row>
    <row r="36" spans="1:6" x14ac:dyDescent="0.25">
      <c r="A36">
        <v>3</v>
      </c>
      <c r="B36">
        <f t="shared" si="1"/>
        <v>90.5</v>
      </c>
      <c r="D36" t="s">
        <v>18</v>
      </c>
      <c r="F36">
        <f>B36+F34</f>
        <v>101</v>
      </c>
    </row>
    <row r="37" spans="1:6" x14ac:dyDescent="0.25">
      <c r="A37">
        <v>4</v>
      </c>
      <c r="B37">
        <f t="shared" si="1"/>
        <v>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3" sqref="C3:C32"/>
    </sheetView>
  </sheetViews>
  <sheetFormatPr defaultRowHeight="15" x14ac:dyDescent="0.25"/>
  <cols>
    <col min="1" max="1" width="9.7109375" bestFit="1" customWidth="1"/>
    <col min="2" max="2" width="4.85546875" bestFit="1" customWidth="1"/>
    <col min="3" max="3" width="4.28515625" bestFit="1" customWidth="1"/>
    <col min="4" max="4" width="6.5703125" bestFit="1" customWidth="1"/>
    <col min="5" max="5" width="5.85546875" bestFit="1" customWidth="1"/>
    <col min="6" max="6" width="8.7109375" bestFit="1" customWidth="1"/>
    <col min="7" max="7" width="8.140625" bestFit="1" customWidth="1"/>
  </cols>
  <sheetData>
    <row r="1" spans="1:8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</row>
    <row r="2" spans="1:8" x14ac:dyDescent="0.25">
      <c r="A2" s="1">
        <v>43313</v>
      </c>
      <c r="B2">
        <v>89</v>
      </c>
      <c r="C2">
        <v>73</v>
      </c>
      <c r="D2">
        <v>0.41</v>
      </c>
      <c r="E2">
        <v>0</v>
      </c>
      <c r="F2">
        <v>87</v>
      </c>
      <c r="G2">
        <v>69</v>
      </c>
      <c r="H2">
        <f>WEEKDAY(A2)</f>
        <v>4</v>
      </c>
    </row>
    <row r="3" spans="1:8" x14ac:dyDescent="0.25">
      <c r="A3" s="1">
        <f>A2+1</f>
        <v>43314</v>
      </c>
      <c r="B3">
        <v>89</v>
      </c>
      <c r="C3">
        <v>74</v>
      </c>
      <c r="D3">
        <v>0.08</v>
      </c>
      <c r="E3">
        <v>0</v>
      </c>
      <c r="F3">
        <v>87</v>
      </c>
      <c r="G3">
        <v>69</v>
      </c>
      <c r="H3">
        <f t="shared" ref="H3:H32" si="0">WEEKDAY(A3)</f>
        <v>5</v>
      </c>
    </row>
    <row r="4" spans="1:8" x14ac:dyDescent="0.25">
      <c r="A4" s="1">
        <f t="shared" ref="A4:A32" si="1">A3+1</f>
        <v>43315</v>
      </c>
      <c r="B4">
        <v>86</v>
      </c>
      <c r="C4">
        <v>72</v>
      </c>
      <c r="D4">
        <v>0.51</v>
      </c>
      <c r="E4">
        <v>0</v>
      </c>
      <c r="F4">
        <v>87</v>
      </c>
      <c r="G4">
        <v>69</v>
      </c>
      <c r="H4">
        <f t="shared" si="0"/>
        <v>6</v>
      </c>
    </row>
    <row r="5" spans="1:8" x14ac:dyDescent="0.25">
      <c r="A5" s="1">
        <f t="shared" si="1"/>
        <v>43316</v>
      </c>
      <c r="B5">
        <v>87</v>
      </c>
      <c r="C5">
        <v>72</v>
      </c>
      <c r="D5">
        <v>0.1</v>
      </c>
      <c r="E5">
        <v>0</v>
      </c>
      <c r="F5">
        <v>87</v>
      </c>
      <c r="G5">
        <v>69</v>
      </c>
      <c r="H5">
        <f t="shared" si="0"/>
        <v>7</v>
      </c>
    </row>
    <row r="6" spans="1:8" x14ac:dyDescent="0.25">
      <c r="A6" s="1">
        <f t="shared" si="1"/>
        <v>43317</v>
      </c>
      <c r="B6">
        <v>92</v>
      </c>
      <c r="C6">
        <v>73</v>
      </c>
      <c r="D6">
        <v>0</v>
      </c>
      <c r="E6">
        <v>0</v>
      </c>
      <c r="F6">
        <v>87</v>
      </c>
      <c r="G6">
        <v>69</v>
      </c>
      <c r="H6">
        <f t="shared" si="0"/>
        <v>1</v>
      </c>
    </row>
    <row r="7" spans="1:8" x14ac:dyDescent="0.25">
      <c r="A7" s="1">
        <f t="shared" si="1"/>
        <v>43318</v>
      </c>
      <c r="B7">
        <v>92</v>
      </c>
      <c r="C7">
        <v>75</v>
      </c>
      <c r="D7">
        <v>0</v>
      </c>
      <c r="E7">
        <v>0</v>
      </c>
      <c r="F7">
        <v>86</v>
      </c>
      <c r="G7">
        <v>69</v>
      </c>
      <c r="H7">
        <f t="shared" si="0"/>
        <v>2</v>
      </c>
    </row>
    <row r="8" spans="1:8" x14ac:dyDescent="0.25">
      <c r="A8" s="1">
        <f t="shared" si="1"/>
        <v>43319</v>
      </c>
      <c r="B8">
        <v>92</v>
      </c>
      <c r="C8">
        <v>75</v>
      </c>
      <c r="D8">
        <v>0.05</v>
      </c>
      <c r="E8">
        <v>0</v>
      </c>
      <c r="F8">
        <v>86</v>
      </c>
      <c r="G8">
        <v>69</v>
      </c>
      <c r="H8">
        <f t="shared" si="0"/>
        <v>3</v>
      </c>
    </row>
    <row r="9" spans="1:8" x14ac:dyDescent="0.25">
      <c r="A9" s="1">
        <f t="shared" si="1"/>
        <v>43320</v>
      </c>
      <c r="B9">
        <v>92</v>
      </c>
      <c r="C9">
        <v>73</v>
      </c>
      <c r="D9">
        <v>0.02</v>
      </c>
      <c r="E9">
        <v>0</v>
      </c>
      <c r="F9">
        <v>86</v>
      </c>
      <c r="G9">
        <v>69</v>
      </c>
      <c r="H9">
        <f t="shared" si="0"/>
        <v>4</v>
      </c>
    </row>
    <row r="10" spans="1:8" x14ac:dyDescent="0.25">
      <c r="A10" s="1">
        <f t="shared" si="1"/>
        <v>43321</v>
      </c>
      <c r="B10">
        <v>89</v>
      </c>
      <c r="C10">
        <v>74</v>
      </c>
      <c r="D10">
        <v>0.04</v>
      </c>
      <c r="E10">
        <v>0</v>
      </c>
      <c r="F10">
        <v>86</v>
      </c>
      <c r="G10">
        <v>69</v>
      </c>
      <c r="H10">
        <f t="shared" si="0"/>
        <v>5</v>
      </c>
    </row>
    <row r="11" spans="1:8" x14ac:dyDescent="0.25">
      <c r="A11" s="1">
        <f t="shared" si="1"/>
        <v>43322</v>
      </c>
      <c r="B11">
        <v>91</v>
      </c>
      <c r="C11">
        <v>72</v>
      </c>
      <c r="D11">
        <v>0</v>
      </c>
      <c r="E11">
        <v>0</v>
      </c>
      <c r="F11">
        <v>86</v>
      </c>
      <c r="G11">
        <v>69</v>
      </c>
      <c r="H11">
        <f t="shared" si="0"/>
        <v>6</v>
      </c>
    </row>
    <row r="12" spans="1:8" x14ac:dyDescent="0.25">
      <c r="A12" s="1">
        <f t="shared" si="1"/>
        <v>43323</v>
      </c>
      <c r="B12">
        <v>85</v>
      </c>
      <c r="C12">
        <v>70</v>
      </c>
      <c r="D12">
        <v>0.79</v>
      </c>
      <c r="E12">
        <v>0</v>
      </c>
      <c r="F12">
        <v>86</v>
      </c>
      <c r="G12">
        <v>69</v>
      </c>
      <c r="H12">
        <f t="shared" si="0"/>
        <v>7</v>
      </c>
    </row>
    <row r="13" spans="1:8" x14ac:dyDescent="0.25">
      <c r="A13" s="1">
        <f t="shared" si="1"/>
        <v>43324</v>
      </c>
      <c r="B13">
        <v>86</v>
      </c>
      <c r="C13">
        <v>71</v>
      </c>
      <c r="D13">
        <v>0</v>
      </c>
      <c r="E13">
        <v>0</v>
      </c>
      <c r="F13">
        <v>86</v>
      </c>
      <c r="G13">
        <v>69</v>
      </c>
      <c r="H13">
        <f t="shared" si="0"/>
        <v>1</v>
      </c>
    </row>
    <row r="14" spans="1:8" x14ac:dyDescent="0.25">
      <c r="A14" s="1">
        <f t="shared" si="1"/>
        <v>43325</v>
      </c>
      <c r="B14">
        <v>84</v>
      </c>
      <c r="C14">
        <v>71</v>
      </c>
      <c r="D14">
        <v>0.52</v>
      </c>
      <c r="E14">
        <v>0</v>
      </c>
      <c r="F14">
        <v>86</v>
      </c>
      <c r="G14">
        <v>69</v>
      </c>
      <c r="H14">
        <f t="shared" si="0"/>
        <v>2</v>
      </c>
    </row>
    <row r="15" spans="1:8" x14ac:dyDescent="0.25">
      <c r="A15" s="1">
        <f t="shared" si="1"/>
        <v>43326</v>
      </c>
      <c r="B15">
        <v>83</v>
      </c>
      <c r="C15">
        <v>68</v>
      </c>
      <c r="D15">
        <v>0.73</v>
      </c>
      <c r="E15">
        <v>0</v>
      </c>
      <c r="F15">
        <v>86</v>
      </c>
      <c r="G15">
        <v>68</v>
      </c>
      <c r="H15">
        <f t="shared" si="0"/>
        <v>3</v>
      </c>
    </row>
    <row r="16" spans="1:8" x14ac:dyDescent="0.25">
      <c r="A16" s="1">
        <f t="shared" si="1"/>
        <v>43327</v>
      </c>
      <c r="B16">
        <v>89</v>
      </c>
      <c r="C16">
        <v>72</v>
      </c>
      <c r="D16">
        <v>0</v>
      </c>
      <c r="E16">
        <v>0</v>
      </c>
      <c r="F16">
        <v>86</v>
      </c>
      <c r="G16">
        <v>68</v>
      </c>
      <c r="H16">
        <f t="shared" si="0"/>
        <v>4</v>
      </c>
    </row>
    <row r="17" spans="1:8" x14ac:dyDescent="0.25">
      <c r="A17" s="1">
        <f t="shared" si="1"/>
        <v>43328</v>
      </c>
      <c r="B17">
        <v>89</v>
      </c>
      <c r="C17">
        <v>73</v>
      </c>
      <c r="D17">
        <v>0</v>
      </c>
      <c r="E17">
        <v>0</v>
      </c>
      <c r="F17">
        <v>86</v>
      </c>
      <c r="G17">
        <v>68</v>
      </c>
      <c r="H17">
        <f t="shared" si="0"/>
        <v>5</v>
      </c>
    </row>
    <row r="18" spans="1:8" x14ac:dyDescent="0.25">
      <c r="A18" s="1">
        <f t="shared" si="1"/>
        <v>43329</v>
      </c>
      <c r="B18">
        <v>93</v>
      </c>
      <c r="C18">
        <v>74</v>
      </c>
      <c r="D18">
        <v>0</v>
      </c>
      <c r="E18">
        <v>0</v>
      </c>
      <c r="F18">
        <v>85</v>
      </c>
      <c r="G18">
        <v>68</v>
      </c>
      <c r="H18">
        <f t="shared" si="0"/>
        <v>6</v>
      </c>
    </row>
    <row r="19" spans="1:8" x14ac:dyDescent="0.25">
      <c r="A19" s="1">
        <f t="shared" si="1"/>
        <v>43330</v>
      </c>
      <c r="B19">
        <v>88</v>
      </c>
      <c r="C19">
        <v>73</v>
      </c>
      <c r="D19">
        <v>0.34</v>
      </c>
      <c r="E19">
        <v>0</v>
      </c>
      <c r="F19">
        <v>85</v>
      </c>
      <c r="G19">
        <v>68</v>
      </c>
      <c r="H19">
        <f t="shared" si="0"/>
        <v>7</v>
      </c>
    </row>
    <row r="20" spans="1:8" x14ac:dyDescent="0.25">
      <c r="A20" s="1">
        <f t="shared" si="1"/>
        <v>43331</v>
      </c>
      <c r="B20">
        <v>74</v>
      </c>
      <c r="C20">
        <v>66</v>
      </c>
      <c r="D20">
        <v>0.34</v>
      </c>
      <c r="E20">
        <v>0</v>
      </c>
      <c r="F20">
        <v>85</v>
      </c>
      <c r="G20">
        <v>68</v>
      </c>
      <c r="H20">
        <f t="shared" si="0"/>
        <v>1</v>
      </c>
    </row>
    <row r="21" spans="1:8" x14ac:dyDescent="0.25">
      <c r="A21" s="1">
        <f t="shared" si="1"/>
        <v>43332</v>
      </c>
      <c r="B21">
        <v>78</v>
      </c>
      <c r="C21">
        <v>66</v>
      </c>
      <c r="D21">
        <v>0</v>
      </c>
      <c r="E21">
        <v>0</v>
      </c>
      <c r="F21">
        <v>85</v>
      </c>
      <c r="G21">
        <v>68</v>
      </c>
      <c r="H21">
        <f t="shared" si="0"/>
        <v>2</v>
      </c>
    </row>
    <row r="22" spans="1:8" x14ac:dyDescent="0.25">
      <c r="A22" s="1">
        <f t="shared" si="1"/>
        <v>43333</v>
      </c>
      <c r="B22">
        <v>81</v>
      </c>
      <c r="C22">
        <v>69</v>
      </c>
      <c r="D22">
        <v>0.02</v>
      </c>
      <c r="E22">
        <v>0</v>
      </c>
      <c r="F22">
        <v>85</v>
      </c>
      <c r="G22">
        <v>68</v>
      </c>
      <c r="H22">
        <f t="shared" si="0"/>
        <v>3</v>
      </c>
    </row>
    <row r="23" spans="1:8" x14ac:dyDescent="0.25">
      <c r="A23" s="1">
        <f t="shared" si="1"/>
        <v>43334</v>
      </c>
      <c r="B23">
        <v>84</v>
      </c>
      <c r="C23">
        <v>71</v>
      </c>
      <c r="D23">
        <v>0.05</v>
      </c>
      <c r="E23">
        <v>0</v>
      </c>
      <c r="F23">
        <v>85</v>
      </c>
      <c r="G23">
        <v>67</v>
      </c>
      <c r="H23">
        <f t="shared" si="0"/>
        <v>4</v>
      </c>
    </row>
    <row r="24" spans="1:8" x14ac:dyDescent="0.25">
      <c r="A24" s="1">
        <f t="shared" si="1"/>
        <v>43335</v>
      </c>
      <c r="B24">
        <v>79</v>
      </c>
      <c r="C24">
        <v>67</v>
      </c>
      <c r="D24">
        <v>0</v>
      </c>
      <c r="E24">
        <v>0</v>
      </c>
      <c r="F24">
        <v>85</v>
      </c>
      <c r="G24">
        <v>67</v>
      </c>
      <c r="H24">
        <f t="shared" si="0"/>
        <v>5</v>
      </c>
    </row>
    <row r="25" spans="1:8" x14ac:dyDescent="0.25">
      <c r="A25" s="1">
        <f t="shared" si="1"/>
        <v>43336</v>
      </c>
      <c r="B25">
        <v>83</v>
      </c>
      <c r="C25">
        <v>63</v>
      </c>
      <c r="D25">
        <v>0</v>
      </c>
      <c r="E25">
        <v>0</v>
      </c>
      <c r="F25">
        <v>84</v>
      </c>
      <c r="G25">
        <v>67</v>
      </c>
      <c r="H25">
        <f t="shared" si="0"/>
        <v>6</v>
      </c>
    </row>
    <row r="26" spans="1:8" x14ac:dyDescent="0.25">
      <c r="A26" s="1">
        <f t="shared" si="1"/>
        <v>43337</v>
      </c>
      <c r="B26">
        <v>81</v>
      </c>
      <c r="C26">
        <v>63</v>
      </c>
      <c r="D26">
        <v>0</v>
      </c>
      <c r="E26">
        <v>0</v>
      </c>
      <c r="F26">
        <v>84</v>
      </c>
      <c r="G26">
        <v>67</v>
      </c>
      <c r="H26">
        <f t="shared" si="0"/>
        <v>7</v>
      </c>
    </row>
    <row r="27" spans="1:8" x14ac:dyDescent="0.25">
      <c r="A27" s="1">
        <f t="shared" si="1"/>
        <v>43338</v>
      </c>
      <c r="B27">
        <v>86</v>
      </c>
      <c r="C27">
        <v>65</v>
      </c>
      <c r="D27">
        <v>0</v>
      </c>
      <c r="E27">
        <v>0</v>
      </c>
      <c r="F27">
        <v>84</v>
      </c>
      <c r="G27">
        <v>67</v>
      </c>
      <c r="H27">
        <f t="shared" si="0"/>
        <v>1</v>
      </c>
    </row>
    <row r="28" spans="1:8" x14ac:dyDescent="0.25">
      <c r="A28" s="1">
        <f t="shared" si="1"/>
        <v>43339</v>
      </c>
      <c r="B28">
        <v>90</v>
      </c>
      <c r="C28">
        <v>73</v>
      </c>
      <c r="D28">
        <v>0</v>
      </c>
      <c r="E28">
        <v>0</v>
      </c>
      <c r="F28">
        <v>84</v>
      </c>
      <c r="G28">
        <v>66</v>
      </c>
      <c r="H28">
        <f t="shared" si="0"/>
        <v>2</v>
      </c>
    </row>
    <row r="29" spans="1:8" x14ac:dyDescent="0.25">
      <c r="A29" s="1">
        <f t="shared" si="1"/>
        <v>43340</v>
      </c>
      <c r="B29">
        <v>94</v>
      </c>
      <c r="C29">
        <v>75</v>
      </c>
      <c r="D29">
        <v>0</v>
      </c>
      <c r="E29">
        <v>0</v>
      </c>
      <c r="F29">
        <v>84</v>
      </c>
      <c r="G29">
        <v>66</v>
      </c>
      <c r="H29">
        <f t="shared" si="0"/>
        <v>3</v>
      </c>
    </row>
    <row r="30" spans="1:8" x14ac:dyDescent="0.25">
      <c r="A30" s="1">
        <f t="shared" si="1"/>
        <v>43341</v>
      </c>
      <c r="B30">
        <v>95</v>
      </c>
      <c r="C30">
        <v>76</v>
      </c>
      <c r="D30">
        <v>0</v>
      </c>
      <c r="E30">
        <v>0</v>
      </c>
      <c r="F30">
        <v>84</v>
      </c>
      <c r="G30">
        <v>66</v>
      </c>
      <c r="H30">
        <f t="shared" si="0"/>
        <v>4</v>
      </c>
    </row>
    <row r="31" spans="1:8" x14ac:dyDescent="0.25">
      <c r="A31" s="1">
        <f t="shared" si="1"/>
        <v>43342</v>
      </c>
      <c r="B31">
        <v>90</v>
      </c>
      <c r="C31">
        <v>78</v>
      </c>
      <c r="D31">
        <v>0</v>
      </c>
      <c r="E31">
        <v>0</v>
      </c>
      <c r="F31">
        <v>83</v>
      </c>
      <c r="G31">
        <v>66</v>
      </c>
      <c r="H31">
        <f t="shared" si="0"/>
        <v>5</v>
      </c>
    </row>
    <row r="32" spans="1:8" x14ac:dyDescent="0.25">
      <c r="A32" s="1">
        <f t="shared" si="1"/>
        <v>43343</v>
      </c>
      <c r="B32">
        <v>79</v>
      </c>
      <c r="C32">
        <v>69</v>
      </c>
      <c r="D32">
        <v>0.11</v>
      </c>
      <c r="E32">
        <v>0</v>
      </c>
      <c r="F32">
        <v>83</v>
      </c>
      <c r="G32">
        <v>66</v>
      </c>
      <c r="H32">
        <f t="shared" si="0"/>
        <v>6</v>
      </c>
    </row>
  </sheetData>
  <conditionalFormatting sqref="B2">
    <cfRule type="cellIs" dxfId="10" priority="7" operator="greaterThan">
      <formula>$F2</formula>
    </cfRule>
  </conditionalFormatting>
  <conditionalFormatting sqref="B3:B32">
    <cfRule type="cellIs" dxfId="9" priority="6" operator="greaterThan">
      <formula>$F3</formula>
    </cfRule>
  </conditionalFormatting>
  <conditionalFormatting sqref="C2">
    <cfRule type="cellIs" dxfId="2" priority="5" operator="lessThan">
      <formula>$G2</formula>
    </cfRule>
    <cfRule type="cellIs" dxfId="3" priority="3" operator="lessThan">
      <formula>$G2</formula>
    </cfRule>
  </conditionalFormatting>
  <conditionalFormatting sqref="C3:C32">
    <cfRule type="cellIs" dxfId="0" priority="1" operator="lessThan">
      <formula>$G3</formula>
    </cfRule>
    <cfRule type="cellIs" dxfId="1" priority="2" operator="lessThan">
      <formula>$G3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J6" sqref="J6"/>
    </sheetView>
  </sheetViews>
  <sheetFormatPr defaultRowHeight="15" x14ac:dyDescent="0.25"/>
  <cols>
    <col min="1" max="1" width="9.7109375" bestFit="1" customWidth="1"/>
    <col min="2" max="2" width="10.42578125" bestFit="1" customWidth="1"/>
    <col min="5" max="5" width="11.7109375" customWidth="1"/>
    <col min="6" max="6" width="9.85546875" customWidth="1"/>
    <col min="7" max="7" width="11.28515625" customWidth="1"/>
    <col min="9" max="9" width="12" bestFit="1" customWidth="1"/>
    <col min="10" max="10" width="11.42578125" customWidth="1"/>
  </cols>
  <sheetData>
    <row r="1" spans="1:10" s="5" customFormat="1" ht="60" x14ac:dyDescent="0.25">
      <c r="A1" s="5" t="s">
        <v>22</v>
      </c>
      <c r="B1" s="5" t="s">
        <v>21</v>
      </c>
      <c r="C1" s="5" t="s">
        <v>1</v>
      </c>
      <c r="D1" s="5">
        <f>AVERAGE(B2:B32)</f>
        <v>86.774193548387103</v>
      </c>
      <c r="E1" s="5" t="s">
        <v>23</v>
      </c>
      <c r="F1" s="5" t="s">
        <v>24</v>
      </c>
      <c r="G1" s="5" t="s">
        <v>25</v>
      </c>
      <c r="H1" s="5" t="s">
        <v>26</v>
      </c>
      <c r="I1" s="5" t="s">
        <v>28</v>
      </c>
      <c r="J1" s="5" t="s">
        <v>27</v>
      </c>
    </row>
    <row r="2" spans="1:10" x14ac:dyDescent="0.25">
      <c r="A2" s="1">
        <v>43313</v>
      </c>
      <c r="B2">
        <v>89</v>
      </c>
      <c r="E2">
        <f>B2-D$1</f>
        <v>2.2258064516128968</v>
      </c>
      <c r="F2">
        <f>E2^2</f>
        <v>4.9542143600415951</v>
      </c>
      <c r="G2">
        <f>SUM(F2:F32)</f>
        <v>809.41935483870975</v>
      </c>
      <c r="H2">
        <f>COUNT(B2:B32)</f>
        <v>31</v>
      </c>
      <c r="I2">
        <f>G2/H2</f>
        <v>26.110301768990638</v>
      </c>
      <c r="J2">
        <f>G2/(H2-1)</f>
        <v>26.980645161290326</v>
      </c>
    </row>
    <row r="3" spans="1:10" x14ac:dyDescent="0.25">
      <c r="A3" s="1">
        <f>A2+1</f>
        <v>43314</v>
      </c>
      <c r="B3">
        <v>89</v>
      </c>
      <c r="E3">
        <f t="shared" ref="E3:E32" si="0">B3-D$1</f>
        <v>2.2258064516128968</v>
      </c>
      <c r="F3">
        <f t="shared" ref="F3:F32" si="1">E3^2</f>
        <v>4.9542143600415951</v>
      </c>
      <c r="I3" t="s">
        <v>29</v>
      </c>
      <c r="J3" t="s">
        <v>29</v>
      </c>
    </row>
    <row r="4" spans="1:10" x14ac:dyDescent="0.25">
      <c r="A4" s="1">
        <f t="shared" ref="A4:A32" si="2">A3+1</f>
        <v>43315</v>
      </c>
      <c r="B4">
        <v>86</v>
      </c>
      <c r="E4">
        <f t="shared" si="0"/>
        <v>-0.77419354838710319</v>
      </c>
      <c r="F4">
        <f t="shared" si="1"/>
        <v>0.59937565036421392</v>
      </c>
      <c r="I4">
        <f>SQRT(I2)</f>
        <v>5.1098240448170653</v>
      </c>
      <c r="J4">
        <f>SQRT(J2)</f>
        <v>5.1942896685966913</v>
      </c>
    </row>
    <row r="5" spans="1:10" x14ac:dyDescent="0.25">
      <c r="A5" s="1">
        <f t="shared" si="2"/>
        <v>43316</v>
      </c>
      <c r="B5">
        <v>87</v>
      </c>
      <c r="E5">
        <f t="shared" si="0"/>
        <v>0.22580645161289681</v>
      </c>
      <c r="F5">
        <f t="shared" si="1"/>
        <v>5.0988553590007507E-2</v>
      </c>
      <c r="I5" t="s">
        <v>30</v>
      </c>
      <c r="J5" t="s">
        <v>31</v>
      </c>
    </row>
    <row r="6" spans="1:10" x14ac:dyDescent="0.25">
      <c r="A6" s="1">
        <f t="shared" si="2"/>
        <v>43317</v>
      </c>
      <c r="B6">
        <v>92</v>
      </c>
      <c r="E6">
        <f t="shared" si="0"/>
        <v>5.2258064516128968</v>
      </c>
      <c r="F6">
        <f t="shared" si="1"/>
        <v>27.309053069718974</v>
      </c>
      <c r="I6">
        <f>_xlfn.STDEV.P(B2:B32)</f>
        <v>5.1098240448170653</v>
      </c>
      <c r="J6">
        <f>_xlfn.STDEV.S(B2:B32)</f>
        <v>5.1942896685966913</v>
      </c>
    </row>
    <row r="7" spans="1:10" x14ac:dyDescent="0.25">
      <c r="A7" s="1">
        <f t="shared" si="2"/>
        <v>43318</v>
      </c>
      <c r="B7">
        <v>92</v>
      </c>
      <c r="E7">
        <f t="shared" si="0"/>
        <v>5.2258064516128968</v>
      </c>
      <c r="F7">
        <f t="shared" si="1"/>
        <v>27.309053069718974</v>
      </c>
    </row>
    <row r="8" spans="1:10" x14ac:dyDescent="0.25">
      <c r="A8" s="1">
        <f t="shared" si="2"/>
        <v>43319</v>
      </c>
      <c r="B8">
        <v>92</v>
      </c>
      <c r="E8">
        <f t="shared" si="0"/>
        <v>5.2258064516128968</v>
      </c>
      <c r="F8">
        <f t="shared" si="1"/>
        <v>27.309053069718974</v>
      </c>
    </row>
    <row r="9" spans="1:10" x14ac:dyDescent="0.25">
      <c r="A9" s="1">
        <f t="shared" si="2"/>
        <v>43320</v>
      </c>
      <c r="B9">
        <v>92</v>
      </c>
      <c r="E9">
        <f t="shared" si="0"/>
        <v>5.2258064516128968</v>
      </c>
      <c r="F9">
        <f t="shared" si="1"/>
        <v>27.309053069718974</v>
      </c>
    </row>
    <row r="10" spans="1:10" x14ac:dyDescent="0.25">
      <c r="A10" s="1">
        <f t="shared" si="2"/>
        <v>43321</v>
      </c>
      <c r="B10">
        <v>89</v>
      </c>
      <c r="E10">
        <f t="shared" si="0"/>
        <v>2.2258064516128968</v>
      </c>
      <c r="F10">
        <f t="shared" si="1"/>
        <v>4.9542143600415951</v>
      </c>
    </row>
    <row r="11" spans="1:10" x14ac:dyDescent="0.25">
      <c r="A11" s="1">
        <f t="shared" si="2"/>
        <v>43322</v>
      </c>
      <c r="B11">
        <v>91</v>
      </c>
      <c r="E11">
        <f t="shared" si="0"/>
        <v>4.2258064516128968</v>
      </c>
      <c r="F11">
        <f t="shared" si="1"/>
        <v>17.857440166493181</v>
      </c>
    </row>
    <row r="12" spans="1:10" x14ac:dyDescent="0.25">
      <c r="A12" s="1">
        <f t="shared" si="2"/>
        <v>43323</v>
      </c>
      <c r="B12">
        <v>85</v>
      </c>
      <c r="E12">
        <f t="shared" si="0"/>
        <v>-1.7741935483871032</v>
      </c>
      <c r="F12">
        <f t="shared" si="1"/>
        <v>3.1477627471384202</v>
      </c>
    </row>
    <row r="13" spans="1:10" x14ac:dyDescent="0.25">
      <c r="A13" s="1">
        <f t="shared" si="2"/>
        <v>43324</v>
      </c>
      <c r="B13">
        <v>86</v>
      </c>
      <c r="E13">
        <f t="shared" si="0"/>
        <v>-0.77419354838710319</v>
      </c>
      <c r="F13">
        <f t="shared" si="1"/>
        <v>0.59937565036421392</v>
      </c>
    </row>
    <row r="14" spans="1:10" x14ac:dyDescent="0.25">
      <c r="A14" s="1">
        <f t="shared" si="2"/>
        <v>43325</v>
      </c>
      <c r="B14">
        <v>84</v>
      </c>
      <c r="E14">
        <f t="shared" si="0"/>
        <v>-2.7741935483871032</v>
      </c>
      <c r="F14">
        <f t="shared" si="1"/>
        <v>7.696149843912627</v>
      </c>
    </row>
    <row r="15" spans="1:10" x14ac:dyDescent="0.25">
      <c r="A15" s="1">
        <f t="shared" si="2"/>
        <v>43326</v>
      </c>
      <c r="B15">
        <v>83</v>
      </c>
      <c r="E15">
        <f t="shared" si="0"/>
        <v>-3.7741935483871032</v>
      </c>
      <c r="F15">
        <f t="shared" si="1"/>
        <v>14.244536940686833</v>
      </c>
    </row>
    <row r="16" spans="1:10" x14ac:dyDescent="0.25">
      <c r="A16" s="1">
        <f t="shared" si="2"/>
        <v>43327</v>
      </c>
      <c r="B16">
        <v>89</v>
      </c>
      <c r="E16">
        <f t="shared" si="0"/>
        <v>2.2258064516128968</v>
      </c>
      <c r="F16">
        <f t="shared" si="1"/>
        <v>4.9542143600415951</v>
      </c>
    </row>
    <row r="17" spans="1:6" x14ac:dyDescent="0.25">
      <c r="A17" s="1">
        <f t="shared" si="2"/>
        <v>43328</v>
      </c>
      <c r="B17">
        <v>89</v>
      </c>
      <c r="E17">
        <f t="shared" si="0"/>
        <v>2.2258064516128968</v>
      </c>
      <c r="F17">
        <f t="shared" si="1"/>
        <v>4.9542143600415951</v>
      </c>
    </row>
    <row r="18" spans="1:6" x14ac:dyDescent="0.25">
      <c r="A18" s="1">
        <f t="shared" si="2"/>
        <v>43329</v>
      </c>
      <c r="B18">
        <v>93</v>
      </c>
      <c r="E18">
        <f t="shared" si="0"/>
        <v>6.2258064516128968</v>
      </c>
      <c r="F18">
        <f t="shared" si="1"/>
        <v>38.760665972944771</v>
      </c>
    </row>
    <row r="19" spans="1:6" x14ac:dyDescent="0.25">
      <c r="A19" s="1">
        <f t="shared" si="2"/>
        <v>43330</v>
      </c>
      <c r="B19">
        <v>88</v>
      </c>
      <c r="E19">
        <f t="shared" si="0"/>
        <v>1.2258064516128968</v>
      </c>
      <c r="F19">
        <f t="shared" si="1"/>
        <v>1.502601456815801</v>
      </c>
    </row>
    <row r="20" spans="1:6" x14ac:dyDescent="0.25">
      <c r="A20" s="1">
        <f t="shared" si="2"/>
        <v>43331</v>
      </c>
      <c r="B20">
        <v>74</v>
      </c>
      <c r="E20">
        <f t="shared" si="0"/>
        <v>-12.774193548387103</v>
      </c>
      <c r="F20">
        <f t="shared" si="1"/>
        <v>163.18002081165469</v>
      </c>
    </row>
    <row r="21" spans="1:6" x14ac:dyDescent="0.25">
      <c r="A21" s="1">
        <f t="shared" si="2"/>
        <v>43332</v>
      </c>
      <c r="B21">
        <v>78</v>
      </c>
      <c r="E21">
        <f t="shared" si="0"/>
        <v>-8.7741935483871032</v>
      </c>
      <c r="F21">
        <f t="shared" si="1"/>
        <v>76.98647242455786</v>
      </c>
    </row>
    <row r="22" spans="1:6" x14ac:dyDescent="0.25">
      <c r="A22" s="1">
        <f t="shared" si="2"/>
        <v>43333</v>
      </c>
      <c r="B22">
        <v>81</v>
      </c>
      <c r="E22">
        <f t="shared" si="0"/>
        <v>-5.7741935483871032</v>
      </c>
      <c r="F22">
        <f t="shared" si="1"/>
        <v>33.341311134235248</v>
      </c>
    </row>
    <row r="23" spans="1:6" x14ac:dyDescent="0.25">
      <c r="A23" s="1">
        <f t="shared" si="2"/>
        <v>43334</v>
      </c>
      <c r="B23">
        <v>84</v>
      </c>
      <c r="E23">
        <f t="shared" si="0"/>
        <v>-2.7741935483871032</v>
      </c>
      <c r="F23">
        <f t="shared" si="1"/>
        <v>7.696149843912627</v>
      </c>
    </row>
    <row r="24" spans="1:6" x14ac:dyDescent="0.25">
      <c r="A24" s="1">
        <f t="shared" si="2"/>
        <v>43335</v>
      </c>
      <c r="B24">
        <v>79</v>
      </c>
      <c r="E24">
        <f t="shared" si="0"/>
        <v>-7.7741935483871032</v>
      </c>
      <c r="F24">
        <f t="shared" si="1"/>
        <v>60.438085327783661</v>
      </c>
    </row>
    <row r="25" spans="1:6" x14ac:dyDescent="0.25">
      <c r="A25" s="1">
        <f t="shared" si="2"/>
        <v>43336</v>
      </c>
      <c r="B25">
        <v>83</v>
      </c>
      <c r="E25">
        <f t="shared" si="0"/>
        <v>-3.7741935483871032</v>
      </c>
      <c r="F25">
        <f t="shared" si="1"/>
        <v>14.244536940686833</v>
      </c>
    </row>
    <row r="26" spans="1:6" x14ac:dyDescent="0.25">
      <c r="A26" s="1">
        <f t="shared" si="2"/>
        <v>43337</v>
      </c>
      <c r="B26">
        <v>81</v>
      </c>
      <c r="E26">
        <f t="shared" si="0"/>
        <v>-5.7741935483871032</v>
      </c>
      <c r="F26">
        <f t="shared" si="1"/>
        <v>33.341311134235248</v>
      </c>
    </row>
    <row r="27" spans="1:6" x14ac:dyDescent="0.25">
      <c r="A27" s="1">
        <f t="shared" si="2"/>
        <v>43338</v>
      </c>
      <c r="B27">
        <v>86</v>
      </c>
      <c r="E27">
        <f t="shared" si="0"/>
        <v>-0.77419354838710319</v>
      </c>
      <c r="F27">
        <f t="shared" si="1"/>
        <v>0.59937565036421392</v>
      </c>
    </row>
    <row r="28" spans="1:6" x14ac:dyDescent="0.25">
      <c r="A28" s="1">
        <f t="shared" si="2"/>
        <v>43339</v>
      </c>
      <c r="B28">
        <v>90</v>
      </c>
      <c r="E28">
        <f t="shared" si="0"/>
        <v>3.2258064516128968</v>
      </c>
      <c r="F28">
        <f t="shared" si="1"/>
        <v>10.405827263267389</v>
      </c>
    </row>
    <row r="29" spans="1:6" x14ac:dyDescent="0.25">
      <c r="A29" s="1">
        <f t="shared" si="2"/>
        <v>43340</v>
      </c>
      <c r="B29">
        <v>94</v>
      </c>
      <c r="E29">
        <f t="shared" si="0"/>
        <v>7.2258064516128968</v>
      </c>
      <c r="F29">
        <f t="shared" si="1"/>
        <v>52.212278876170565</v>
      </c>
    </row>
    <row r="30" spans="1:6" x14ac:dyDescent="0.25">
      <c r="A30" s="1">
        <f t="shared" si="2"/>
        <v>43341</v>
      </c>
      <c r="B30">
        <v>95</v>
      </c>
      <c r="E30">
        <f t="shared" si="0"/>
        <v>8.2258064516128968</v>
      </c>
      <c r="F30">
        <f t="shared" si="1"/>
        <v>67.663891779396351</v>
      </c>
    </row>
    <row r="31" spans="1:6" x14ac:dyDescent="0.25">
      <c r="A31" s="1">
        <f t="shared" si="2"/>
        <v>43342</v>
      </c>
      <c r="B31">
        <v>90</v>
      </c>
      <c r="E31">
        <f t="shared" si="0"/>
        <v>3.2258064516128968</v>
      </c>
      <c r="F31">
        <f t="shared" si="1"/>
        <v>10.405827263267389</v>
      </c>
    </row>
    <row r="32" spans="1:6" x14ac:dyDescent="0.25">
      <c r="A32" s="1">
        <f t="shared" si="2"/>
        <v>43343</v>
      </c>
      <c r="B32">
        <v>79</v>
      </c>
      <c r="E32">
        <f t="shared" si="0"/>
        <v>-7.7741935483871032</v>
      </c>
      <c r="F32">
        <f t="shared" si="1"/>
        <v>60.438085327783661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August</vt:lpstr>
      <vt:lpstr>Sheet2</vt:lpstr>
      <vt:lpstr>StDev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2018-09-11T22:47:16Z</dcterms:created>
  <dcterms:modified xsi:type="dcterms:W3CDTF">2018-09-13T23:32:12Z</dcterms:modified>
</cp:coreProperties>
</file>