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um\Documents\C152\"/>
    </mc:Choice>
  </mc:AlternateContent>
  <xr:revisionPtr revIDLastSave="0" documentId="8_{12C3D85E-C469-4FC9-A7FB-696E12CDA924}" xr6:coauthVersionLast="47" xr6:coauthVersionMax="47" xr10:uidLastSave="{00000000-0000-0000-0000-000000000000}"/>
  <bookViews>
    <workbookView xWindow="348" yWindow="372" windowWidth="22236" windowHeight="11280" xr2:uid="{E86270AF-6D2A-45C5-BB1D-16B745180EF2}"/>
  </bookViews>
  <sheets>
    <sheet name="Jul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1" l="1"/>
  <c r="H7" i="1"/>
  <c r="I5" i="1"/>
  <c r="H5" i="1"/>
  <c r="I3" i="1"/>
  <c r="H3" i="1"/>
  <c r="G3" i="1"/>
  <c r="F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" i="1"/>
  <c r="D1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<sst xmlns="http://schemas.openxmlformats.org/spreadsheetml/2006/main" count="15" uniqueCount="14">
  <si>
    <t>Time</t>
  </si>
  <si>
    <t>Jul</t>
  </si>
  <si>
    <t>Max</t>
  </si>
  <si>
    <t>Temps (°F)</t>
  </si>
  <si>
    <t>Mean</t>
  </si>
  <si>
    <t>Deviations</t>
  </si>
  <si>
    <t>Deviations Squared</t>
  </si>
  <si>
    <t>Sum of Dev Squared</t>
  </si>
  <si>
    <t>Count of data points</t>
  </si>
  <si>
    <t>sum / count</t>
  </si>
  <si>
    <t>sum / (count-1)</t>
  </si>
  <si>
    <t>square root</t>
  </si>
  <si>
    <t>STDEV.P</t>
  </si>
  <si>
    <t>STDEV.S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</si>
</sst>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2033B-5EF0-40F7-8265-80A39AC34C75}">
  <dimension ref="A1:I33"/>
  <sheetViews>
    <sheetView tabSelected="1" workbookViewId="0">
      <selection activeCell="H3" sqref="H3"/>
    </sheetView>
  </sheetViews>
  <sheetFormatPr defaultRowHeight="14.4" x14ac:dyDescent="0.3"/>
  <cols>
    <col min="1" max="1" width="9.5546875" bestFit="1" customWidth="1"/>
    <col min="4" max="4" width="11.5546875" bestFit="1" customWidth="1"/>
    <col min="5" max="5" width="9.5546875" customWidth="1"/>
    <col min="6" max="6" width="12" bestFit="1" customWidth="1"/>
    <col min="8" max="8" width="12" bestFit="1" customWidth="1"/>
    <col min="9" max="9" width="13.6640625" customWidth="1"/>
  </cols>
  <sheetData>
    <row r="1" spans="1:9" s="2" customFormat="1" ht="28.8" x14ac:dyDescent="0.3">
      <c r="A1" s="2" t="s">
        <v>0</v>
      </c>
      <c r="B1" s="2" t="s">
        <v>3</v>
      </c>
      <c r="C1" s="2" t="s">
        <v>4</v>
      </c>
      <c r="D1" s="2">
        <f>AVERAGE(B3:B33)</f>
        <v>90.193548387096769</v>
      </c>
    </row>
    <row r="2" spans="1:9" s="2" customFormat="1" ht="43.2" x14ac:dyDescent="0.3">
      <c r="A2" s="2" t="s">
        <v>1</v>
      </c>
      <c r="B2" s="2" t="s">
        <v>2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</row>
    <row r="3" spans="1:9" x14ac:dyDescent="0.3">
      <c r="A3" s="1">
        <v>44013</v>
      </c>
      <c r="B3">
        <v>85</v>
      </c>
      <c r="D3">
        <f>B3-D$1</f>
        <v>-5.1935483870967687</v>
      </c>
      <c r="E3">
        <f>D3^2</f>
        <v>26.972944849115446</v>
      </c>
      <c r="F3">
        <f>SUM(E3:E33)</f>
        <v>554.83870967741916</v>
      </c>
      <c r="G3">
        <f>COUNT(B3:B33)</f>
        <v>31</v>
      </c>
      <c r="H3">
        <f>F3/G3</f>
        <v>17.898022892819974</v>
      </c>
      <c r="I3">
        <f>F3/(G3-1)</f>
        <v>18.494623655913973</v>
      </c>
    </row>
    <row r="4" spans="1:9" x14ac:dyDescent="0.3">
      <c r="A4" s="1">
        <f>A3+1</f>
        <v>44014</v>
      </c>
      <c r="B4">
        <v>93</v>
      </c>
      <c r="D4">
        <f t="shared" ref="D4:D33" si="0">B4-D$1</f>
        <v>2.8064516129032313</v>
      </c>
      <c r="E4">
        <f t="shared" ref="E4:E33" si="1">D4^2</f>
        <v>7.8761706555671482</v>
      </c>
      <c r="H4" t="s">
        <v>11</v>
      </c>
      <c r="I4" t="s">
        <v>11</v>
      </c>
    </row>
    <row r="5" spans="1:9" x14ac:dyDescent="0.3">
      <c r="A5" s="1">
        <f t="shared" ref="A5:A33" si="2">A4+1</f>
        <v>44015</v>
      </c>
      <c r="B5">
        <v>97</v>
      </c>
      <c r="D5">
        <f t="shared" si="0"/>
        <v>6.8064516129032313</v>
      </c>
      <c r="E5">
        <f t="shared" si="1"/>
        <v>46.327783558793001</v>
      </c>
      <c r="H5">
        <f>SQRT(H3)</f>
        <v>4.2306054995496769</v>
      </c>
      <c r="I5">
        <f>SQRT(I3)</f>
        <v>4.30053760080225</v>
      </c>
    </row>
    <row r="6" spans="1:9" x14ac:dyDescent="0.3">
      <c r="A6" s="1">
        <f t="shared" si="2"/>
        <v>44016</v>
      </c>
      <c r="B6">
        <v>90</v>
      </c>
      <c r="D6">
        <f t="shared" si="0"/>
        <v>-0.19354838709676869</v>
      </c>
      <c r="E6">
        <f t="shared" si="1"/>
        <v>3.7460978147760615E-2</v>
      </c>
      <c r="H6" t="s">
        <v>12</v>
      </c>
      <c r="I6" t="s">
        <v>13</v>
      </c>
    </row>
    <row r="7" spans="1:9" x14ac:dyDescent="0.3">
      <c r="A7" s="1">
        <f t="shared" si="2"/>
        <v>44017</v>
      </c>
      <c r="B7">
        <v>94</v>
      </c>
      <c r="D7">
        <f t="shared" si="0"/>
        <v>3.8064516129032313</v>
      </c>
      <c r="E7">
        <f t="shared" si="1"/>
        <v>14.489073881373612</v>
      </c>
      <c r="H7">
        <f>_xlfn.STDEV.P($B3:$B33)</f>
        <v>4.2306054995496769</v>
      </c>
      <c r="I7">
        <f>_xlfn.STDEV.S($B3:$B33)</f>
        <v>4.30053760080225</v>
      </c>
    </row>
    <row r="8" spans="1:9" x14ac:dyDescent="0.3">
      <c r="A8" s="1">
        <f t="shared" si="2"/>
        <v>44018</v>
      </c>
      <c r="B8">
        <v>91</v>
      </c>
      <c r="D8">
        <f t="shared" si="0"/>
        <v>0.80645161290323131</v>
      </c>
      <c r="E8">
        <f t="shared" si="1"/>
        <v>0.65036420395422323</v>
      </c>
    </row>
    <row r="9" spans="1:9" x14ac:dyDescent="0.3">
      <c r="A9" s="1">
        <f t="shared" si="2"/>
        <v>44019</v>
      </c>
      <c r="B9">
        <v>87</v>
      </c>
      <c r="D9">
        <f t="shared" si="0"/>
        <v>-3.1935483870967687</v>
      </c>
      <c r="E9">
        <f t="shared" si="1"/>
        <v>10.198751300728373</v>
      </c>
    </row>
    <row r="10" spans="1:9" x14ac:dyDescent="0.3">
      <c r="A10" s="1">
        <f t="shared" si="2"/>
        <v>44020</v>
      </c>
      <c r="B10">
        <v>91</v>
      </c>
      <c r="D10">
        <f t="shared" si="0"/>
        <v>0.80645161290323131</v>
      </c>
      <c r="E10">
        <f t="shared" si="1"/>
        <v>0.65036420395422323</v>
      </c>
    </row>
    <row r="11" spans="1:9" x14ac:dyDescent="0.3">
      <c r="A11" s="1">
        <f t="shared" si="2"/>
        <v>44021</v>
      </c>
      <c r="B11">
        <v>92</v>
      </c>
      <c r="D11">
        <f t="shared" si="0"/>
        <v>1.8064516129032313</v>
      </c>
      <c r="E11">
        <f t="shared" si="1"/>
        <v>3.2632674297606861</v>
      </c>
    </row>
    <row r="12" spans="1:9" x14ac:dyDescent="0.3">
      <c r="A12" s="1">
        <f t="shared" si="2"/>
        <v>44022</v>
      </c>
      <c r="B12">
        <v>77</v>
      </c>
      <c r="D12">
        <f t="shared" si="0"/>
        <v>-13.193548387096769</v>
      </c>
      <c r="E12">
        <f t="shared" si="1"/>
        <v>174.06971904266373</v>
      </c>
    </row>
    <row r="13" spans="1:9" x14ac:dyDescent="0.3">
      <c r="A13" s="1">
        <f t="shared" si="2"/>
        <v>44023</v>
      </c>
      <c r="B13">
        <v>89</v>
      </c>
      <c r="D13">
        <f t="shared" si="0"/>
        <v>-1.1935483870967687</v>
      </c>
      <c r="E13">
        <f t="shared" si="1"/>
        <v>1.424557752341298</v>
      </c>
    </row>
    <row r="14" spans="1:9" x14ac:dyDescent="0.3">
      <c r="A14" s="1">
        <f t="shared" si="2"/>
        <v>44024</v>
      </c>
      <c r="B14">
        <v>90</v>
      </c>
      <c r="D14">
        <f t="shared" si="0"/>
        <v>-0.19354838709676869</v>
      </c>
      <c r="E14">
        <f t="shared" si="1"/>
        <v>3.7460978147760615E-2</v>
      </c>
    </row>
    <row r="15" spans="1:9" x14ac:dyDescent="0.3">
      <c r="A15" s="1">
        <f t="shared" si="2"/>
        <v>44025</v>
      </c>
      <c r="B15">
        <v>88</v>
      </c>
      <c r="D15">
        <f t="shared" si="0"/>
        <v>-2.1935483870967687</v>
      </c>
      <c r="E15">
        <f t="shared" si="1"/>
        <v>4.8116545265348352</v>
      </c>
    </row>
    <row r="16" spans="1:9" x14ac:dyDescent="0.3">
      <c r="A16" s="1">
        <f t="shared" si="2"/>
        <v>44026</v>
      </c>
      <c r="B16">
        <v>86</v>
      </c>
      <c r="D16">
        <f t="shared" si="0"/>
        <v>-4.1935483870967687</v>
      </c>
      <c r="E16">
        <f t="shared" si="1"/>
        <v>17.585848074921909</v>
      </c>
    </row>
    <row r="17" spans="1:5" x14ac:dyDescent="0.3">
      <c r="A17" s="1">
        <f t="shared" si="2"/>
        <v>44027</v>
      </c>
      <c r="B17">
        <v>88</v>
      </c>
      <c r="D17">
        <f t="shared" si="0"/>
        <v>-2.1935483870967687</v>
      </c>
      <c r="E17">
        <f t="shared" si="1"/>
        <v>4.8116545265348352</v>
      </c>
    </row>
    <row r="18" spans="1:5" x14ac:dyDescent="0.3">
      <c r="A18" s="1">
        <f t="shared" si="2"/>
        <v>44028</v>
      </c>
      <c r="B18">
        <v>83</v>
      </c>
      <c r="D18">
        <f t="shared" si="0"/>
        <v>-7.1935483870967687</v>
      </c>
      <c r="E18">
        <f t="shared" si="1"/>
        <v>51.747138397502525</v>
      </c>
    </row>
    <row r="19" spans="1:5" x14ac:dyDescent="0.3">
      <c r="A19" s="1">
        <f t="shared" si="2"/>
        <v>44029</v>
      </c>
      <c r="B19">
        <v>90</v>
      </c>
      <c r="D19">
        <f t="shared" si="0"/>
        <v>-0.19354838709676869</v>
      </c>
      <c r="E19">
        <f t="shared" si="1"/>
        <v>3.7460978147760615E-2</v>
      </c>
    </row>
    <row r="20" spans="1:5" x14ac:dyDescent="0.3">
      <c r="A20" s="1">
        <f t="shared" si="2"/>
        <v>44030</v>
      </c>
      <c r="B20">
        <v>93</v>
      </c>
      <c r="D20">
        <f t="shared" si="0"/>
        <v>2.8064516129032313</v>
      </c>
      <c r="E20">
        <f t="shared" si="1"/>
        <v>7.8761706555671482</v>
      </c>
    </row>
    <row r="21" spans="1:5" x14ac:dyDescent="0.3">
      <c r="A21" s="1">
        <f t="shared" si="2"/>
        <v>44031</v>
      </c>
      <c r="B21">
        <v>94</v>
      </c>
      <c r="D21">
        <f t="shared" si="0"/>
        <v>3.8064516129032313</v>
      </c>
      <c r="E21">
        <f t="shared" si="1"/>
        <v>14.489073881373612</v>
      </c>
    </row>
    <row r="22" spans="1:5" x14ac:dyDescent="0.3">
      <c r="A22" s="1">
        <f t="shared" si="2"/>
        <v>44032</v>
      </c>
      <c r="B22">
        <v>94</v>
      </c>
      <c r="D22">
        <f t="shared" si="0"/>
        <v>3.8064516129032313</v>
      </c>
      <c r="E22">
        <f t="shared" si="1"/>
        <v>14.489073881373612</v>
      </c>
    </row>
    <row r="23" spans="1:5" x14ac:dyDescent="0.3">
      <c r="A23" s="1">
        <f t="shared" si="2"/>
        <v>44033</v>
      </c>
      <c r="B23">
        <v>94</v>
      </c>
      <c r="D23">
        <f t="shared" si="0"/>
        <v>3.8064516129032313</v>
      </c>
      <c r="E23">
        <f t="shared" si="1"/>
        <v>14.489073881373612</v>
      </c>
    </row>
    <row r="24" spans="1:5" x14ac:dyDescent="0.3">
      <c r="A24" s="1">
        <f t="shared" si="2"/>
        <v>44034</v>
      </c>
      <c r="B24">
        <v>94</v>
      </c>
      <c r="D24">
        <f t="shared" si="0"/>
        <v>3.8064516129032313</v>
      </c>
      <c r="E24">
        <f t="shared" si="1"/>
        <v>14.489073881373612</v>
      </c>
    </row>
    <row r="25" spans="1:5" x14ac:dyDescent="0.3">
      <c r="A25" s="1">
        <f t="shared" si="2"/>
        <v>44035</v>
      </c>
      <c r="B25">
        <v>90</v>
      </c>
      <c r="D25">
        <f t="shared" si="0"/>
        <v>-0.19354838709676869</v>
      </c>
      <c r="E25">
        <f t="shared" si="1"/>
        <v>3.7460978147760615E-2</v>
      </c>
    </row>
    <row r="26" spans="1:5" x14ac:dyDescent="0.3">
      <c r="A26" s="1">
        <f t="shared" si="2"/>
        <v>44036</v>
      </c>
      <c r="B26">
        <v>86</v>
      </c>
      <c r="D26">
        <f t="shared" si="0"/>
        <v>-4.1935483870967687</v>
      </c>
      <c r="E26">
        <f t="shared" si="1"/>
        <v>17.585848074921909</v>
      </c>
    </row>
    <row r="27" spans="1:5" x14ac:dyDescent="0.3">
      <c r="A27" s="1">
        <f t="shared" si="2"/>
        <v>44037</v>
      </c>
      <c r="B27">
        <v>88</v>
      </c>
      <c r="D27">
        <f t="shared" si="0"/>
        <v>-2.1935483870967687</v>
      </c>
      <c r="E27">
        <f t="shared" si="1"/>
        <v>4.8116545265348352</v>
      </c>
    </row>
    <row r="28" spans="1:5" x14ac:dyDescent="0.3">
      <c r="A28" s="1">
        <f t="shared" si="2"/>
        <v>44038</v>
      </c>
      <c r="B28">
        <v>94</v>
      </c>
      <c r="D28">
        <f t="shared" si="0"/>
        <v>3.8064516129032313</v>
      </c>
      <c r="E28">
        <f t="shared" si="1"/>
        <v>14.489073881373612</v>
      </c>
    </row>
    <row r="29" spans="1:5" x14ac:dyDescent="0.3">
      <c r="A29" s="1">
        <f t="shared" si="2"/>
        <v>44039</v>
      </c>
      <c r="B29">
        <v>95</v>
      </c>
      <c r="D29">
        <f t="shared" si="0"/>
        <v>4.8064516129032313</v>
      </c>
      <c r="E29">
        <f t="shared" si="1"/>
        <v>23.101977107180073</v>
      </c>
    </row>
    <row r="30" spans="1:5" x14ac:dyDescent="0.3">
      <c r="A30" s="1">
        <f t="shared" si="2"/>
        <v>44040</v>
      </c>
      <c r="B30">
        <v>93</v>
      </c>
      <c r="D30">
        <f t="shared" si="0"/>
        <v>2.8064516129032313</v>
      </c>
      <c r="E30">
        <f t="shared" si="1"/>
        <v>7.8761706555671482</v>
      </c>
    </row>
    <row r="31" spans="1:5" x14ac:dyDescent="0.3">
      <c r="A31" s="1">
        <f t="shared" si="2"/>
        <v>44041</v>
      </c>
      <c r="B31">
        <v>92</v>
      </c>
      <c r="D31">
        <f t="shared" si="0"/>
        <v>1.8064516129032313</v>
      </c>
      <c r="E31">
        <f t="shared" si="1"/>
        <v>3.2632674297606861</v>
      </c>
    </row>
    <row r="32" spans="1:5" x14ac:dyDescent="0.3">
      <c r="A32" s="1">
        <f t="shared" si="2"/>
        <v>44042</v>
      </c>
      <c r="B32">
        <v>94</v>
      </c>
      <c r="D32">
        <f t="shared" si="0"/>
        <v>3.8064516129032313</v>
      </c>
      <c r="E32">
        <f t="shared" si="1"/>
        <v>14.489073881373612</v>
      </c>
    </row>
    <row r="33" spans="1:5" x14ac:dyDescent="0.3">
      <c r="A33" s="1">
        <f t="shared" si="2"/>
        <v>44043</v>
      </c>
      <c r="B33">
        <v>84</v>
      </c>
      <c r="D33">
        <f t="shared" si="0"/>
        <v>-6.1935483870967687</v>
      </c>
      <c r="E33">
        <f t="shared" si="1"/>
        <v>38.360041623308987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Blum</dc:creator>
  <cp:lastModifiedBy>Thomas Blum</cp:lastModifiedBy>
  <dcterms:created xsi:type="dcterms:W3CDTF">2020-09-01T18:01:39Z</dcterms:created>
  <dcterms:modified xsi:type="dcterms:W3CDTF">2024-01-13T18:58:12Z</dcterms:modified>
</cp:coreProperties>
</file>