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Scenario Summary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<sst xmlns="http://schemas.openxmlformats.org/spreadsheetml/2006/main" count="99" uniqueCount="89">
  <si>
    <t>State</t>
  </si>
  <si>
    <t># Electoral</t>
  </si>
  <si>
    <t>AK</t>
  </si>
  <si>
    <t>AL</t>
  </si>
  <si>
    <t>AR</t>
  </si>
  <si>
    <t>AZ</t>
  </si>
  <si>
    <t>CA</t>
  </si>
  <si>
    <t>CT</t>
  </si>
  <si>
    <t>DE</t>
  </si>
  <si>
    <t>FL</t>
  </si>
  <si>
    <t>GA</t>
  </si>
  <si>
    <t>HI</t>
  </si>
  <si>
    <t>IA</t>
  </si>
  <si>
    <t>IN</t>
  </si>
  <si>
    <t>IL</t>
  </si>
  <si>
    <t>KS</t>
  </si>
  <si>
    <t>LA</t>
  </si>
  <si>
    <t>MA</t>
  </si>
  <si>
    <t>ME</t>
  </si>
  <si>
    <t>MI</t>
  </si>
  <si>
    <t>MN</t>
  </si>
  <si>
    <t>MS</t>
  </si>
  <si>
    <t>Winner</t>
  </si>
  <si>
    <t>CO</t>
  </si>
  <si>
    <t>DC</t>
  </si>
  <si>
    <t>ID</t>
  </si>
  <si>
    <t>KY</t>
  </si>
  <si>
    <t>MD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</si>
  <si>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</si>
  <si>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</si>
  <si>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</si>
  <si>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</si>
  <si>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</si>
  <si>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</si>
  <si>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</si>
  <si>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</si>
  <si>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</si>
  <si>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</si>
  <si>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</si>
  <si>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</si>
  <si>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</si>
  <si>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</si>
  <si>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</si>
  <si>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</si>
  <si>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</si>
  <si>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</si>
  <si>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</si>
  <si>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</si>
  <si>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</si>
  <si>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</si>
  <si>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</si>
  <si>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</si>
  <si>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</si>
  <si>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</si>
  <si>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Hypothetical Weighted Electoral</t>
  </si>
  <si>
    <t>Gore</t>
  </si>
  <si>
    <t>Bush</t>
  </si>
  <si>
    <t>2000 Election</t>
  </si>
  <si>
    <t>Average</t>
  </si>
  <si>
    <t>Hypothetical Winner</t>
  </si>
  <si>
    <t>Totals</t>
  </si>
  <si>
    <t>$C$13</t>
  </si>
  <si>
    <t>$D$13</t>
  </si>
  <si>
    <t>$C$19</t>
  </si>
  <si>
    <t>$D$19</t>
  </si>
  <si>
    <t>$C$35</t>
  </si>
  <si>
    <t>$D$35</t>
  </si>
  <si>
    <t>$C$41</t>
  </si>
  <si>
    <t>$D$41</t>
  </si>
  <si>
    <t>$C$53</t>
  </si>
  <si>
    <t>$D$53</t>
  </si>
  <si>
    <t>$E$58</t>
  </si>
  <si>
    <t>$E$55</t>
  </si>
  <si>
    <t>$F$55</t>
  </si>
  <si>
    <t>current guess</t>
  </si>
  <si>
    <t>Created by Mike Redmond on 11/17/2000</t>
  </si>
  <si>
    <t>all close switch</t>
  </si>
  <si>
    <t>GoresDream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</si>
  <si>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</si>
  <si>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</si>
  <si>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</si>
  <si>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</si>
  <si>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</si>
  <si>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</si>
  <si>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</si>
  <si>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by Your Name</t>
  </si>
  <si>
    <t>Prepared by Microsoft Excel under direction by Your Name</t>
  </si>
  <si>
    <t>Popular Pct Votes</t>
  </si>
  <si>
    <t>Electoral Votes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</si>
</sst>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9"/>
      <name val="Arial"/>
      <family val="0"/>
    </font>
    <font>
      <sz val="8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165" fontId="0" fillId="0" borderId="7" xfId="19" applyNumberFormat="1" applyFont="1" applyFill="1" applyBorder="1" applyAlignment="1">
      <alignment/>
    </xf>
    <xf numFmtId="165" fontId="0" fillId="0" borderId="0" xfId="19" applyNumberFormat="1" applyFont="1" applyFill="1" applyBorder="1" applyAlignment="1">
      <alignment/>
    </xf>
    <xf numFmtId="165" fontId="0" fillId="0" borderId="8" xfId="19" applyNumberFormat="1" applyFont="1" applyFill="1" applyBorder="1" applyAlignment="1">
      <alignment/>
    </xf>
    <xf numFmtId="165" fontId="0" fillId="0" borderId="9" xfId="19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Fill="1" applyBorder="1" applyAlignment="1">
      <alignment/>
    </xf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165" fontId="0" fillId="4" borderId="0" xfId="0" applyNumberFormat="1" applyFill="1" applyBorder="1" applyAlignment="1">
      <alignment/>
    </xf>
    <xf numFmtId="22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G25"/>
  <sheetViews>
    <sheetView showGridLines="0" tabSelected="1" workbookViewId="0" topLeftCell="A3">
      <selection activeCell="D23" sqref="D23"/>
    </sheetView>
  </sheetViews>
  <sheetFormatPr defaultColWidth="9.140625" defaultRowHeight="12.75" outlineLevelRow="1" outlineLevelCol="1"/>
  <cols>
    <col min="3" max="3" width="6.28125" style="0" customWidth="1"/>
    <col min="4" max="7" width="13.28125" style="0" bestFit="1" customWidth="1" outlineLevel="1"/>
  </cols>
  <sheetData>
    <row r="1" ht="13.5" thickBot="1"/>
    <row r="2" spans="2:7" ht="15">
      <c r="B2" s="44" t="s">
        <v>78</v>
      </c>
      <c r="C2" s="44"/>
      <c r="D2" s="31"/>
      <c r="E2" s="31"/>
      <c r="F2" s="31"/>
      <c r="G2" s="31"/>
    </row>
    <row r="3" spans="2:7" ht="15" collapsed="1">
      <c r="B3" s="43"/>
      <c r="C3" s="43"/>
      <c r="D3" s="32" t="s">
        <v>80</v>
      </c>
      <c r="E3" s="32" t="s">
        <v>74</v>
      </c>
      <c r="F3" s="32" t="s">
        <v>76</v>
      </c>
      <c r="G3" s="32" t="s">
        <v>77</v>
      </c>
    </row>
    <row r="4" spans="2:7" ht="33.75" hidden="1" outlineLevel="1">
      <c r="B4" s="45"/>
      <c r="C4" s="45"/>
      <c r="D4" s="2"/>
      <c r="E4" s="33" t="s">
        <v>75</v>
      </c>
      <c r="F4" s="33" t="s">
        <v>75</v>
      </c>
      <c r="G4" s="33" t="s">
        <v>75</v>
      </c>
    </row>
    <row r="5" spans="2:7" ht="12.75">
      <c r="B5" s="46" t="s">
        <v>79</v>
      </c>
      <c r="C5" s="46"/>
      <c r="D5" s="5"/>
      <c r="E5" s="5"/>
      <c r="F5" s="5"/>
      <c r="G5" s="5"/>
    </row>
    <row r="6" spans="2:7" ht="12.75" outlineLevel="1">
      <c r="B6" s="45"/>
      <c r="C6" s="45" t="s">
        <v>61</v>
      </c>
      <c r="D6" s="42">
        <v>0.49</v>
      </c>
      <c r="E6" s="48">
        <v>0.49</v>
      </c>
      <c r="F6" s="48">
        <v>0.492</v>
      </c>
      <c r="G6" s="48">
        <v>0.492</v>
      </c>
    </row>
    <row r="7" spans="2:7" ht="12.75" outlineLevel="1">
      <c r="B7" s="45"/>
      <c r="C7" s="45" t="s">
        <v>62</v>
      </c>
      <c r="D7" s="42">
        <v>0.491</v>
      </c>
      <c r="E7" s="48">
        <v>0.491</v>
      </c>
      <c r="F7" s="48">
        <v>0.491</v>
      </c>
      <c r="G7" s="48">
        <v>0.491</v>
      </c>
    </row>
    <row r="8" spans="2:7" ht="12.75" outlineLevel="1">
      <c r="B8" s="45"/>
      <c r="C8" s="45" t="s">
        <v>63</v>
      </c>
      <c r="D8" s="42">
        <v>0.49</v>
      </c>
      <c r="E8" s="48">
        <v>0.49</v>
      </c>
      <c r="F8" s="48">
        <v>0.48</v>
      </c>
      <c r="G8" s="48">
        <v>0.49</v>
      </c>
    </row>
    <row r="9" spans="2:7" ht="12.75" outlineLevel="1">
      <c r="B9" s="45"/>
      <c r="C9" s="45" t="s">
        <v>64</v>
      </c>
      <c r="D9" s="42">
        <v>0.48</v>
      </c>
      <c r="E9" s="48">
        <v>0.48</v>
      </c>
      <c r="F9" s="48">
        <v>0.481</v>
      </c>
      <c r="G9" s="48">
        <v>0.48</v>
      </c>
    </row>
    <row r="10" spans="2:7" ht="12.75" outlineLevel="1">
      <c r="B10" s="45"/>
      <c r="C10" s="45" t="s">
        <v>65</v>
      </c>
      <c r="D10" s="42">
        <v>0.481</v>
      </c>
      <c r="E10" s="48">
        <v>0.481</v>
      </c>
      <c r="F10" s="48">
        <v>0.481</v>
      </c>
      <c r="G10" s="48">
        <v>0.481</v>
      </c>
    </row>
    <row r="11" spans="2:7" ht="12.75" outlineLevel="1">
      <c r="B11" s="45"/>
      <c r="C11" s="45" t="s">
        <v>66</v>
      </c>
      <c r="D11" s="42">
        <v>0.48</v>
      </c>
      <c r="E11" s="48">
        <v>0.48</v>
      </c>
      <c r="F11" s="48">
        <v>0.482</v>
      </c>
      <c r="G11" s="48">
        <v>0.48</v>
      </c>
    </row>
    <row r="12" spans="2:7" ht="12.75" outlineLevel="1">
      <c r="B12" s="45"/>
      <c r="C12" s="45" t="s">
        <v>67</v>
      </c>
      <c r="D12" s="42">
        <v>0.471</v>
      </c>
      <c r="E12" s="48">
        <v>0.471</v>
      </c>
      <c r="F12" s="48">
        <v>0.471</v>
      </c>
      <c r="G12" s="48">
        <v>0.471</v>
      </c>
    </row>
    <row r="13" spans="2:7" ht="12.75" outlineLevel="1">
      <c r="B13" s="45"/>
      <c r="C13" s="45" t="s">
        <v>68</v>
      </c>
      <c r="D13" s="42">
        <v>0.47</v>
      </c>
      <c r="E13" s="48">
        <v>0.47</v>
      </c>
      <c r="F13" s="48">
        <v>0.472</v>
      </c>
      <c r="G13" s="48">
        <v>0.47</v>
      </c>
    </row>
    <row r="14" spans="2:7" ht="12.75" outlineLevel="1">
      <c r="B14" s="45"/>
      <c r="C14" s="45" t="s">
        <v>69</v>
      </c>
      <c r="D14" s="42">
        <v>0.481</v>
      </c>
      <c r="E14" s="48">
        <v>0.481</v>
      </c>
      <c r="F14" s="48">
        <v>0.481</v>
      </c>
      <c r="G14" s="48">
        <v>0.481</v>
      </c>
    </row>
    <row r="15" spans="2:7" ht="12.75" outlineLevel="1">
      <c r="B15" s="45"/>
      <c r="C15" s="45" t="s">
        <v>70</v>
      </c>
      <c r="D15" s="42">
        <v>0.48</v>
      </c>
      <c r="E15" s="48">
        <v>0.48</v>
      </c>
      <c r="F15" s="48">
        <v>0.482</v>
      </c>
      <c r="G15" s="48">
        <v>0.48</v>
      </c>
    </row>
    <row r="16" spans="2:7" ht="12.75">
      <c r="B16" s="46" t="s">
        <v>81</v>
      </c>
      <c r="C16" s="46"/>
      <c r="D16" s="5"/>
      <c r="E16" s="5"/>
      <c r="F16" s="5"/>
      <c r="G16" s="5"/>
    </row>
    <row r="17" spans="2:7" ht="12.75" outlineLevel="1">
      <c r="B17" s="45"/>
      <c r="C17" s="45" t="s">
        <v>71</v>
      </c>
      <c r="D17" s="34" t="s">
        <v>56</v>
      </c>
      <c r="E17" s="34" t="s">
        <v>56</v>
      </c>
      <c r="F17" s="34" t="s">
        <v>56</v>
      </c>
      <c r="G17" s="34" t="s">
        <v>55</v>
      </c>
    </row>
    <row r="18" spans="2:7" ht="12.75" outlineLevel="1">
      <c r="B18" s="45"/>
      <c r="C18" s="45" t="s">
        <v>72</v>
      </c>
      <c r="D18" s="2">
        <v>267</v>
      </c>
      <c r="E18" s="2">
        <v>267</v>
      </c>
      <c r="F18" s="2">
        <v>262</v>
      </c>
      <c r="G18" s="2">
        <v>292</v>
      </c>
    </row>
    <row r="19" spans="2:7" ht="13.5" outlineLevel="1" thickBot="1">
      <c r="B19" s="47"/>
      <c r="C19" s="47" t="s">
        <v>73</v>
      </c>
      <c r="D19" s="4">
        <v>271</v>
      </c>
      <c r="E19" s="4">
        <v>271</v>
      </c>
      <c r="F19" s="4">
        <v>276</v>
      </c>
      <c r="G19" s="4">
        <v>246</v>
      </c>
    </row>
    <row r="20" ht="12.75">
      <c r="B20" t="s">
        <v>82</v>
      </c>
    </row>
    <row r="21" ht="12.75">
      <c r="B21" t="s">
        <v>83</v>
      </c>
    </row>
    <row r="22" ht="12.75">
      <c r="B22" t="s">
        <v>84</v>
      </c>
    </row>
    <row r="25" ht="12.75">
      <c r="B25" t="s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37">
      <selection activeCell="J59" sqref="J59"/>
    </sheetView>
  </sheetViews>
  <sheetFormatPr defaultColWidth="9.140625" defaultRowHeight="12.75"/>
  <cols>
    <col min="1" max="1" width="6.28125" style="0" customWidth="1"/>
    <col min="2" max="4" width="11.28125" style="0" bestFit="1" customWidth="1"/>
    <col min="5" max="6" width="9.421875" style="0" bestFit="1" customWidth="1"/>
    <col min="7" max="7" width="10.57421875" style="0" customWidth="1"/>
    <col min="8" max="8" width="11.00390625" style="0" customWidth="1"/>
    <col min="10" max="10" width="15.421875" style="0" bestFit="1" customWidth="1"/>
  </cols>
  <sheetData>
    <row r="1" spans="1:9" ht="15.75" thickBot="1">
      <c r="A1" s="26" t="s">
        <v>57</v>
      </c>
      <c r="B1" s="27"/>
      <c r="C1" s="27"/>
      <c r="D1" s="27"/>
      <c r="E1" s="28"/>
      <c r="F1" s="28"/>
      <c r="G1" s="28"/>
      <c r="H1" s="28"/>
      <c r="I1" s="28"/>
    </row>
    <row r="2" spans="1:9" ht="15">
      <c r="A2" s="6"/>
      <c r="B2" s="9"/>
      <c r="C2" s="50" t="s">
        <v>87</v>
      </c>
      <c r="D2" s="51"/>
      <c r="E2" s="54" t="s">
        <v>88</v>
      </c>
      <c r="F2" s="55"/>
      <c r="G2" s="52" t="s">
        <v>54</v>
      </c>
      <c r="H2" s="53"/>
      <c r="I2" s="53"/>
    </row>
    <row r="3" spans="1:9" ht="15">
      <c r="A3" s="7" t="s">
        <v>0</v>
      </c>
      <c r="B3" s="15" t="s">
        <v>1</v>
      </c>
      <c r="C3" s="29" t="s">
        <v>55</v>
      </c>
      <c r="D3" s="16" t="s">
        <v>56</v>
      </c>
      <c r="E3" s="30" t="s">
        <v>55</v>
      </c>
      <c r="F3" s="10" t="s">
        <v>56</v>
      </c>
      <c r="G3" s="23" t="s">
        <v>55</v>
      </c>
      <c r="H3" s="10" t="s">
        <v>56</v>
      </c>
      <c r="I3" s="11"/>
    </row>
    <row r="4" spans="1:9" ht="12.75">
      <c r="A4" s="8" t="s">
        <v>3</v>
      </c>
      <c r="B4" s="2">
        <v>9</v>
      </c>
      <c r="C4" s="35">
        <v>0.42</v>
      </c>
      <c r="D4" s="36">
        <v>0.56</v>
      </c>
      <c r="E4" s="17">
        <f>IF(C4&gt;D4,B4,"")</f>
      </c>
      <c r="F4" s="2">
        <f>IF(D4&gt;C4,B4,"")</f>
        <v>9</v>
      </c>
      <c r="G4" s="20">
        <f>B4*C4</f>
        <v>3.78</v>
      </c>
      <c r="H4" s="3">
        <f>B4*D4</f>
        <v>5.040000000000001</v>
      </c>
      <c r="I4" s="2"/>
    </row>
    <row r="5" spans="1:9" ht="12.75">
      <c r="A5" s="8" t="s">
        <v>2</v>
      </c>
      <c r="B5" s="2">
        <v>3</v>
      </c>
      <c r="C5" s="37">
        <v>0.28</v>
      </c>
      <c r="D5" s="36">
        <v>0.59</v>
      </c>
      <c r="E5" s="18">
        <f>IF(C5&gt;D5,B5,"")</f>
      </c>
      <c r="F5" s="2">
        <f>IF(D5&gt;C5,B5,"")</f>
        <v>3</v>
      </c>
      <c r="G5" s="21">
        <f aca="true" t="shared" si="0" ref="G5:G54">B5*C5</f>
        <v>0.8400000000000001</v>
      </c>
      <c r="H5" s="3">
        <f aca="true" t="shared" si="1" ref="H5:H54">B5*D5</f>
        <v>1.77</v>
      </c>
      <c r="I5" s="2"/>
    </row>
    <row r="6" spans="1:9" ht="12.75">
      <c r="A6" s="8" t="s">
        <v>5</v>
      </c>
      <c r="B6" s="2">
        <v>8</v>
      </c>
      <c r="C6" s="37">
        <v>0.45</v>
      </c>
      <c r="D6" s="36">
        <v>0.51</v>
      </c>
      <c r="E6" s="18">
        <f>IF(C6&gt;D6,B6,"")</f>
      </c>
      <c r="F6" s="2">
        <f>IF(D6&gt;C6,B6,"")</f>
        <v>8</v>
      </c>
      <c r="G6" s="21">
        <f t="shared" si="0"/>
        <v>3.6</v>
      </c>
      <c r="H6" s="3">
        <f t="shared" si="1"/>
        <v>4.08</v>
      </c>
      <c r="I6" s="2"/>
    </row>
    <row r="7" spans="1:9" ht="12.75">
      <c r="A7" s="8" t="s">
        <v>4</v>
      </c>
      <c r="B7" s="2">
        <v>6</v>
      </c>
      <c r="C7" s="37">
        <v>0.46</v>
      </c>
      <c r="D7" s="36">
        <v>0.51</v>
      </c>
      <c r="E7" s="18">
        <f aca="true" t="shared" si="2" ref="E7:E27">IF(C7&gt;D7,B7,"")</f>
      </c>
      <c r="F7" s="2">
        <f aca="true" t="shared" si="3" ref="F7:F27">IF(D7&gt;C7,B7,"")</f>
        <v>6</v>
      </c>
      <c r="G7" s="21">
        <f t="shared" si="0"/>
        <v>2.7600000000000002</v>
      </c>
      <c r="H7" s="3">
        <f t="shared" si="1"/>
        <v>3.06</v>
      </c>
      <c r="I7" s="2"/>
    </row>
    <row r="8" spans="1:9" ht="12.75">
      <c r="A8" s="8" t="s">
        <v>6</v>
      </c>
      <c r="B8" s="2">
        <v>54</v>
      </c>
      <c r="C8" s="37">
        <v>0.53</v>
      </c>
      <c r="D8" s="36">
        <v>0.42</v>
      </c>
      <c r="E8" s="18">
        <f>IF(C8&gt;D8,B8,"")</f>
        <v>54</v>
      </c>
      <c r="F8" s="2">
        <f>IF(D8&gt;C8,B8,"")</f>
      </c>
      <c r="G8" s="21">
        <f t="shared" si="0"/>
        <v>28.62</v>
      </c>
      <c r="H8" s="3">
        <f t="shared" si="1"/>
        <v>22.68</v>
      </c>
      <c r="I8" s="2"/>
    </row>
    <row r="9" spans="1:9" ht="12.75">
      <c r="A9" s="8" t="s">
        <v>23</v>
      </c>
      <c r="B9" s="2">
        <v>8</v>
      </c>
      <c r="C9" s="37">
        <v>0.42</v>
      </c>
      <c r="D9" s="36">
        <v>0.51</v>
      </c>
      <c r="E9" s="18">
        <f>IF(C9&gt;D9,B9,"")</f>
      </c>
      <c r="F9" s="2">
        <f>IF(D9&gt;C9,B9,"")</f>
        <v>8</v>
      </c>
      <c r="G9" s="21">
        <f t="shared" si="0"/>
        <v>3.36</v>
      </c>
      <c r="H9" s="3">
        <f t="shared" si="1"/>
        <v>4.08</v>
      </c>
      <c r="I9" s="2"/>
    </row>
    <row r="10" spans="1:9" ht="12.75">
      <c r="A10" s="8" t="s">
        <v>7</v>
      </c>
      <c r="B10" s="2">
        <v>8</v>
      </c>
      <c r="C10" s="37">
        <v>0.55</v>
      </c>
      <c r="D10" s="36">
        <v>0.39</v>
      </c>
      <c r="E10" s="18">
        <f t="shared" si="2"/>
        <v>8</v>
      </c>
      <c r="F10" s="2">
        <f t="shared" si="3"/>
      </c>
      <c r="G10" s="21">
        <f t="shared" si="0"/>
        <v>4.4</v>
      </c>
      <c r="H10" s="3">
        <f t="shared" si="1"/>
        <v>3.12</v>
      </c>
      <c r="I10" s="2"/>
    </row>
    <row r="11" spans="1:9" ht="12.75">
      <c r="A11" s="8" t="s">
        <v>8</v>
      </c>
      <c r="B11" s="2">
        <v>3</v>
      </c>
      <c r="C11" s="37">
        <v>0.55</v>
      </c>
      <c r="D11" s="36">
        <v>0.42</v>
      </c>
      <c r="E11" s="18">
        <f t="shared" si="2"/>
        <v>3</v>
      </c>
      <c r="F11" s="2">
        <f t="shared" si="3"/>
      </c>
      <c r="G11" s="21">
        <f t="shared" si="0"/>
        <v>1.6500000000000001</v>
      </c>
      <c r="H11" s="3">
        <f t="shared" si="1"/>
        <v>1.26</v>
      </c>
      <c r="I11" s="2"/>
    </row>
    <row r="12" spans="1:9" ht="12.75">
      <c r="A12" s="8" t="s">
        <v>24</v>
      </c>
      <c r="B12" s="2">
        <v>3</v>
      </c>
      <c r="C12" s="37">
        <v>0.85</v>
      </c>
      <c r="D12" s="36">
        <v>0.09</v>
      </c>
      <c r="E12" s="18">
        <f t="shared" si="2"/>
        <v>3</v>
      </c>
      <c r="F12" s="2">
        <f t="shared" si="3"/>
      </c>
      <c r="G12" s="21">
        <f t="shared" si="0"/>
        <v>2.55</v>
      </c>
      <c r="H12" s="3">
        <f t="shared" si="1"/>
        <v>0.27</v>
      </c>
      <c r="I12" s="2"/>
    </row>
    <row r="13" spans="1:9" ht="12.75">
      <c r="A13" s="8" t="s">
        <v>9</v>
      </c>
      <c r="B13" s="2">
        <v>25</v>
      </c>
      <c r="C13" s="37">
        <v>0.49</v>
      </c>
      <c r="D13" s="36">
        <v>0.491</v>
      </c>
      <c r="E13" s="18">
        <f t="shared" si="2"/>
      </c>
      <c r="F13" s="2">
        <f t="shared" si="3"/>
        <v>25</v>
      </c>
      <c r="G13" s="21">
        <f t="shared" si="0"/>
        <v>12.25</v>
      </c>
      <c r="H13" s="3">
        <f t="shared" si="1"/>
        <v>12.275</v>
      </c>
      <c r="I13" s="2"/>
    </row>
    <row r="14" spans="1:9" ht="12.75">
      <c r="A14" s="8" t="s">
        <v>10</v>
      </c>
      <c r="B14" s="2">
        <v>13</v>
      </c>
      <c r="C14" s="37">
        <v>0.43</v>
      </c>
      <c r="D14" s="36">
        <v>0.55</v>
      </c>
      <c r="E14" s="18">
        <f t="shared" si="2"/>
      </c>
      <c r="F14" s="2">
        <f t="shared" si="3"/>
        <v>13</v>
      </c>
      <c r="G14" s="21">
        <f t="shared" si="0"/>
        <v>5.59</v>
      </c>
      <c r="H14" s="3">
        <f t="shared" si="1"/>
        <v>7.15</v>
      </c>
      <c r="I14" s="2"/>
    </row>
    <row r="15" spans="1:9" ht="12.75">
      <c r="A15" s="8" t="s">
        <v>11</v>
      </c>
      <c r="B15" s="2">
        <v>4</v>
      </c>
      <c r="C15" s="37">
        <v>0.56</v>
      </c>
      <c r="D15" s="36">
        <v>0.37</v>
      </c>
      <c r="E15" s="18">
        <f t="shared" si="2"/>
        <v>4</v>
      </c>
      <c r="F15" s="2">
        <f t="shared" si="3"/>
      </c>
      <c r="G15" s="21">
        <f t="shared" si="0"/>
        <v>2.24</v>
      </c>
      <c r="H15" s="3">
        <f t="shared" si="1"/>
        <v>1.48</v>
      </c>
      <c r="I15" s="2"/>
    </row>
    <row r="16" spans="1:9" ht="12.75">
      <c r="A16" s="8" t="s">
        <v>25</v>
      </c>
      <c r="B16" s="2">
        <v>4</v>
      </c>
      <c r="C16" s="37">
        <v>0.28</v>
      </c>
      <c r="D16" s="36">
        <v>0.68</v>
      </c>
      <c r="E16" s="18">
        <f t="shared" si="2"/>
      </c>
      <c r="F16" s="2">
        <f t="shared" si="3"/>
        <v>4</v>
      </c>
      <c r="G16" s="21">
        <f t="shared" si="0"/>
        <v>1.12</v>
      </c>
      <c r="H16" s="3">
        <f t="shared" si="1"/>
        <v>2.72</v>
      </c>
      <c r="I16" s="2"/>
    </row>
    <row r="17" spans="1:9" ht="12.75">
      <c r="A17" s="8" t="s">
        <v>14</v>
      </c>
      <c r="B17" s="2">
        <v>22</v>
      </c>
      <c r="C17" s="37">
        <v>0.55</v>
      </c>
      <c r="D17" s="36">
        <v>0.43</v>
      </c>
      <c r="E17" s="18">
        <f>IF(C17&gt;D17,B17,"")</f>
        <v>22</v>
      </c>
      <c r="F17" s="2">
        <f>IF(D17&gt;C17,B17,"")</f>
      </c>
      <c r="G17" s="21">
        <f t="shared" si="0"/>
        <v>12.100000000000001</v>
      </c>
      <c r="H17" s="3">
        <f t="shared" si="1"/>
        <v>9.459999999999999</v>
      </c>
      <c r="I17" s="2"/>
    </row>
    <row r="18" spans="1:9" ht="12.75">
      <c r="A18" s="8" t="s">
        <v>13</v>
      </c>
      <c r="B18" s="2">
        <v>12</v>
      </c>
      <c r="C18" s="37">
        <v>0.41</v>
      </c>
      <c r="D18" s="36">
        <v>0.57</v>
      </c>
      <c r="E18" s="18">
        <f t="shared" si="2"/>
      </c>
      <c r="F18" s="2">
        <f t="shared" si="3"/>
        <v>12</v>
      </c>
      <c r="G18" s="21">
        <f t="shared" si="0"/>
        <v>4.92</v>
      </c>
      <c r="H18" s="3">
        <f t="shared" si="1"/>
        <v>6.84</v>
      </c>
      <c r="I18" s="2"/>
    </row>
    <row r="19" spans="1:9" ht="12.75">
      <c r="A19" s="8" t="s">
        <v>12</v>
      </c>
      <c r="B19" s="2">
        <v>7</v>
      </c>
      <c r="C19" s="37">
        <v>0.49</v>
      </c>
      <c r="D19" s="36">
        <v>0.48</v>
      </c>
      <c r="E19" s="18">
        <f>IF(C19&gt;D19,B19,"")</f>
        <v>7</v>
      </c>
      <c r="F19" s="2">
        <f>IF(D19&gt;C19,B19,"")</f>
      </c>
      <c r="G19" s="21">
        <f t="shared" si="0"/>
        <v>3.4299999999999997</v>
      </c>
      <c r="H19" s="3">
        <f t="shared" si="1"/>
        <v>3.36</v>
      </c>
      <c r="I19" s="2"/>
    </row>
    <row r="20" spans="1:9" ht="12.75">
      <c r="A20" s="8" t="s">
        <v>15</v>
      </c>
      <c r="B20" s="2">
        <v>6</v>
      </c>
      <c r="C20" s="37">
        <v>0.37</v>
      </c>
      <c r="D20" s="36">
        <v>0.58</v>
      </c>
      <c r="E20" s="18">
        <f t="shared" si="2"/>
      </c>
      <c r="F20" s="2">
        <f t="shared" si="3"/>
        <v>6</v>
      </c>
      <c r="G20" s="21">
        <f t="shared" si="0"/>
        <v>2.2199999999999998</v>
      </c>
      <c r="H20" s="3">
        <f t="shared" si="1"/>
        <v>3.4799999999999995</v>
      </c>
      <c r="I20" s="2"/>
    </row>
    <row r="21" spans="1:9" ht="12.75">
      <c r="A21" s="8" t="s">
        <v>26</v>
      </c>
      <c r="B21" s="2">
        <v>8</v>
      </c>
      <c r="C21" s="37">
        <v>0.41</v>
      </c>
      <c r="D21" s="36">
        <v>0.56</v>
      </c>
      <c r="E21" s="18">
        <f t="shared" si="2"/>
      </c>
      <c r="F21" s="2">
        <f t="shared" si="3"/>
        <v>8</v>
      </c>
      <c r="G21" s="21">
        <f t="shared" si="0"/>
        <v>3.28</v>
      </c>
      <c r="H21" s="3">
        <f t="shared" si="1"/>
        <v>4.48</v>
      </c>
      <c r="I21" s="2"/>
    </row>
    <row r="22" spans="1:9" ht="12.75">
      <c r="A22" s="8" t="s">
        <v>16</v>
      </c>
      <c r="B22" s="2">
        <v>9</v>
      </c>
      <c r="C22" s="37">
        <v>0.45</v>
      </c>
      <c r="D22" s="36">
        <v>0.53</v>
      </c>
      <c r="E22" s="18">
        <f t="shared" si="2"/>
      </c>
      <c r="F22" s="2">
        <f t="shared" si="3"/>
        <v>9</v>
      </c>
      <c r="G22" s="21">
        <f t="shared" si="0"/>
        <v>4.05</v>
      </c>
      <c r="H22" s="3">
        <f t="shared" si="1"/>
        <v>4.7700000000000005</v>
      </c>
      <c r="I22" s="2"/>
    </row>
    <row r="23" spans="1:9" ht="12.75">
      <c r="A23" s="8" t="s">
        <v>18</v>
      </c>
      <c r="B23" s="2">
        <v>4</v>
      </c>
      <c r="C23" s="37">
        <v>0.49</v>
      </c>
      <c r="D23" s="36">
        <v>0.44</v>
      </c>
      <c r="E23" s="18">
        <f>IF(C23&gt;D23,B23,"")</f>
        <v>4</v>
      </c>
      <c r="F23" s="2">
        <f>IF(D23&gt;C23,B23,"")</f>
      </c>
      <c r="G23" s="21">
        <f t="shared" si="0"/>
        <v>1.96</v>
      </c>
      <c r="H23" s="3">
        <f t="shared" si="1"/>
        <v>1.76</v>
      </c>
      <c r="I23" s="2"/>
    </row>
    <row r="24" spans="1:9" ht="12.75">
      <c r="A24" s="8" t="s">
        <v>27</v>
      </c>
      <c r="B24" s="2">
        <v>10</v>
      </c>
      <c r="C24" s="37">
        <v>0.57</v>
      </c>
      <c r="D24" s="36">
        <v>0.4</v>
      </c>
      <c r="E24" s="18">
        <f>IF(C24&gt;D24,B24,"")</f>
        <v>10</v>
      </c>
      <c r="F24" s="2">
        <f>IF(D24&gt;C24,B24,"")</f>
      </c>
      <c r="G24" s="21">
        <f t="shared" si="0"/>
        <v>5.699999999999999</v>
      </c>
      <c r="H24" s="3">
        <f t="shared" si="1"/>
        <v>4</v>
      </c>
      <c r="I24" s="2"/>
    </row>
    <row r="25" spans="1:9" ht="12.75">
      <c r="A25" s="8" t="s">
        <v>17</v>
      </c>
      <c r="B25" s="2">
        <v>12</v>
      </c>
      <c r="C25" s="37">
        <v>0.6</v>
      </c>
      <c r="D25" s="36">
        <v>0.33</v>
      </c>
      <c r="E25" s="18">
        <f>IF(C25&gt;D25,B25,"")</f>
        <v>12</v>
      </c>
      <c r="F25" s="2">
        <f>IF(D25&gt;C25,B25,"")</f>
      </c>
      <c r="G25" s="21">
        <f t="shared" si="0"/>
        <v>7.199999999999999</v>
      </c>
      <c r="H25" s="3">
        <f t="shared" si="1"/>
        <v>3.96</v>
      </c>
      <c r="I25" s="2"/>
    </row>
    <row r="26" spans="1:9" ht="12.75">
      <c r="A26" s="8" t="s">
        <v>19</v>
      </c>
      <c r="B26" s="2">
        <v>18</v>
      </c>
      <c r="C26" s="37">
        <v>0.51</v>
      </c>
      <c r="D26" s="36">
        <v>0.46</v>
      </c>
      <c r="E26" s="18">
        <f t="shared" si="2"/>
        <v>18</v>
      </c>
      <c r="F26" s="2">
        <f t="shared" si="3"/>
      </c>
      <c r="G26" s="21">
        <f t="shared" si="0"/>
        <v>9.18</v>
      </c>
      <c r="H26" s="3">
        <f t="shared" si="1"/>
        <v>8.280000000000001</v>
      </c>
      <c r="I26" s="2"/>
    </row>
    <row r="27" spans="1:9" ht="12.75">
      <c r="A27" s="8" t="s">
        <v>20</v>
      </c>
      <c r="B27" s="2">
        <v>10</v>
      </c>
      <c r="C27" s="37">
        <v>0.48</v>
      </c>
      <c r="D27" s="36">
        <v>0.46</v>
      </c>
      <c r="E27" s="18">
        <f t="shared" si="2"/>
        <v>10</v>
      </c>
      <c r="F27" s="2">
        <f t="shared" si="3"/>
      </c>
      <c r="G27" s="21">
        <f t="shared" si="0"/>
        <v>4.8</v>
      </c>
      <c r="H27" s="3">
        <f t="shared" si="1"/>
        <v>4.6000000000000005</v>
      </c>
      <c r="I27" s="2"/>
    </row>
    <row r="28" spans="1:9" ht="12.75">
      <c r="A28" s="8" t="s">
        <v>21</v>
      </c>
      <c r="B28" s="2">
        <v>7</v>
      </c>
      <c r="C28" s="37">
        <v>0.41</v>
      </c>
      <c r="D28" s="36">
        <v>0.58</v>
      </c>
      <c r="E28" s="18">
        <f>IF(C28&gt;D28,B28,"")</f>
      </c>
      <c r="F28" s="2">
        <f>IF(D28&gt;C28,B28,"")</f>
        <v>7</v>
      </c>
      <c r="G28" s="21">
        <f t="shared" si="0"/>
        <v>2.8699999999999997</v>
      </c>
      <c r="H28" s="3">
        <f t="shared" si="1"/>
        <v>4.06</v>
      </c>
      <c r="I28" s="2"/>
    </row>
    <row r="29" spans="1:9" ht="12.75">
      <c r="A29" s="8" t="s">
        <v>28</v>
      </c>
      <c r="B29" s="2">
        <v>11</v>
      </c>
      <c r="C29" s="37">
        <v>0.47</v>
      </c>
      <c r="D29" s="36">
        <v>0.5</v>
      </c>
      <c r="E29" s="18">
        <f>IF(C29&gt;D29,B29,"")</f>
      </c>
      <c r="F29" s="2">
        <f>IF(D29&gt;C29,B29,"")</f>
        <v>11</v>
      </c>
      <c r="G29" s="21">
        <f t="shared" si="0"/>
        <v>5.17</v>
      </c>
      <c r="H29" s="3">
        <f t="shared" si="1"/>
        <v>5.5</v>
      </c>
      <c r="I29" s="2"/>
    </row>
    <row r="30" spans="1:9" ht="12.75">
      <c r="A30" s="8" t="s">
        <v>29</v>
      </c>
      <c r="B30" s="2">
        <v>3</v>
      </c>
      <c r="C30" s="37">
        <v>0.33</v>
      </c>
      <c r="D30" s="36">
        <v>0.58</v>
      </c>
      <c r="E30" s="18">
        <f>IF(C30&gt;D30,B30,"")</f>
      </c>
      <c r="F30" s="2">
        <f>IF(D30&gt;C30,B30,"")</f>
        <v>3</v>
      </c>
      <c r="G30" s="21">
        <f t="shared" si="0"/>
        <v>0.99</v>
      </c>
      <c r="H30" s="3">
        <f t="shared" si="1"/>
        <v>1.7399999999999998</v>
      </c>
      <c r="I30" s="2"/>
    </row>
    <row r="31" spans="1:9" ht="12.75">
      <c r="A31" s="8" t="s">
        <v>30</v>
      </c>
      <c r="B31" s="2">
        <v>5</v>
      </c>
      <c r="C31" s="37">
        <v>0.33</v>
      </c>
      <c r="D31" s="36">
        <v>0.63</v>
      </c>
      <c r="E31" s="18">
        <f aca="true" t="shared" si="4" ref="E31:E54">IF(C31&gt;D31,B31,"")</f>
      </c>
      <c r="F31" s="2">
        <f aca="true" t="shared" si="5" ref="F31:F54">IF(D31&gt;C31,B31,"")</f>
        <v>5</v>
      </c>
      <c r="G31" s="21">
        <f t="shared" si="0"/>
        <v>1.6500000000000001</v>
      </c>
      <c r="H31" s="3">
        <f t="shared" si="1"/>
        <v>3.15</v>
      </c>
      <c r="I31" s="2"/>
    </row>
    <row r="32" spans="1:9" ht="12.75">
      <c r="A32" s="8" t="s">
        <v>31</v>
      </c>
      <c r="B32" s="2">
        <v>4</v>
      </c>
      <c r="C32" s="37">
        <v>0.46</v>
      </c>
      <c r="D32" s="36">
        <v>0.5</v>
      </c>
      <c r="E32" s="18">
        <f t="shared" si="4"/>
      </c>
      <c r="F32" s="2">
        <f t="shared" si="5"/>
        <v>4</v>
      </c>
      <c r="G32" s="21">
        <f t="shared" si="0"/>
        <v>1.84</v>
      </c>
      <c r="H32" s="3">
        <f t="shared" si="1"/>
        <v>2</v>
      </c>
      <c r="I32" s="2"/>
    </row>
    <row r="33" spans="1:9" ht="12.75">
      <c r="A33" s="8" t="s">
        <v>32</v>
      </c>
      <c r="B33" s="2">
        <v>4</v>
      </c>
      <c r="C33" s="37">
        <v>0.47</v>
      </c>
      <c r="D33" s="36">
        <v>0.48</v>
      </c>
      <c r="E33" s="18">
        <f t="shared" si="4"/>
      </c>
      <c r="F33" s="2">
        <f t="shared" si="5"/>
        <v>4</v>
      </c>
      <c r="G33" s="21">
        <f t="shared" si="0"/>
        <v>1.88</v>
      </c>
      <c r="H33" s="3">
        <f t="shared" si="1"/>
        <v>1.92</v>
      </c>
      <c r="I33" s="2"/>
    </row>
    <row r="34" spans="1:9" ht="12.75">
      <c r="A34" s="8" t="s">
        <v>33</v>
      </c>
      <c r="B34" s="2">
        <v>15</v>
      </c>
      <c r="C34" s="37">
        <v>0.56</v>
      </c>
      <c r="D34" s="36">
        <v>0.4</v>
      </c>
      <c r="E34" s="18">
        <f t="shared" si="4"/>
        <v>15</v>
      </c>
      <c r="F34" s="2">
        <f t="shared" si="5"/>
      </c>
      <c r="G34" s="21">
        <f t="shared" si="0"/>
        <v>8.4</v>
      </c>
      <c r="H34" s="3">
        <f t="shared" si="1"/>
        <v>6</v>
      </c>
      <c r="I34" s="2"/>
    </row>
    <row r="35" spans="1:9" ht="12.75">
      <c r="A35" s="8" t="s">
        <v>34</v>
      </c>
      <c r="B35" s="2">
        <v>5</v>
      </c>
      <c r="C35" s="37">
        <v>0.481</v>
      </c>
      <c r="D35" s="36">
        <v>0.48</v>
      </c>
      <c r="E35" s="18">
        <f t="shared" si="4"/>
        <v>5</v>
      </c>
      <c r="F35" s="2">
        <f t="shared" si="5"/>
      </c>
      <c r="G35" s="21">
        <f t="shared" si="0"/>
        <v>2.405</v>
      </c>
      <c r="H35" s="3">
        <f t="shared" si="1"/>
        <v>2.4</v>
      </c>
      <c r="I35" s="2"/>
    </row>
    <row r="36" spans="1:9" ht="12.75">
      <c r="A36" s="8" t="s">
        <v>35</v>
      </c>
      <c r="B36" s="2">
        <v>33</v>
      </c>
      <c r="C36" s="37">
        <v>0.6</v>
      </c>
      <c r="D36" s="36">
        <v>0.35</v>
      </c>
      <c r="E36" s="18">
        <f t="shared" si="4"/>
        <v>33</v>
      </c>
      <c r="F36" s="2">
        <f t="shared" si="5"/>
      </c>
      <c r="G36" s="21">
        <f t="shared" si="0"/>
        <v>19.8</v>
      </c>
      <c r="H36" s="3">
        <f t="shared" si="1"/>
        <v>11.549999999999999</v>
      </c>
      <c r="I36" s="2"/>
    </row>
    <row r="37" spans="1:9" ht="12.75">
      <c r="A37" s="8" t="s">
        <v>36</v>
      </c>
      <c r="B37" s="2">
        <v>14</v>
      </c>
      <c r="C37" s="37">
        <v>0.43</v>
      </c>
      <c r="D37" s="36">
        <v>0.56</v>
      </c>
      <c r="E37" s="18">
        <f t="shared" si="4"/>
      </c>
      <c r="F37" s="2">
        <f t="shared" si="5"/>
        <v>14</v>
      </c>
      <c r="G37" s="21">
        <f t="shared" si="0"/>
        <v>6.02</v>
      </c>
      <c r="H37" s="3">
        <f t="shared" si="1"/>
        <v>7.840000000000001</v>
      </c>
      <c r="I37" s="2"/>
    </row>
    <row r="38" spans="1:9" ht="12.75">
      <c r="A38" s="8" t="s">
        <v>37</v>
      </c>
      <c r="B38" s="2">
        <v>3</v>
      </c>
      <c r="C38" s="37">
        <v>0.33</v>
      </c>
      <c r="D38" s="36">
        <v>0.61</v>
      </c>
      <c r="E38" s="18">
        <f t="shared" si="4"/>
      </c>
      <c r="F38" s="2">
        <f t="shared" si="5"/>
        <v>3</v>
      </c>
      <c r="G38" s="21">
        <f t="shared" si="0"/>
        <v>0.99</v>
      </c>
      <c r="H38" s="3">
        <f t="shared" si="1"/>
        <v>1.83</v>
      </c>
      <c r="I38" s="2"/>
    </row>
    <row r="39" spans="1:9" ht="12.75">
      <c r="A39" s="8" t="s">
        <v>38</v>
      </c>
      <c r="B39" s="2">
        <v>21</v>
      </c>
      <c r="C39" s="37">
        <v>0.46</v>
      </c>
      <c r="D39" s="36">
        <v>0.5</v>
      </c>
      <c r="E39" s="18">
        <f t="shared" si="4"/>
      </c>
      <c r="F39" s="2">
        <f t="shared" si="5"/>
        <v>21</v>
      </c>
      <c r="G39" s="21">
        <f t="shared" si="0"/>
        <v>9.66</v>
      </c>
      <c r="H39" s="3">
        <f t="shared" si="1"/>
        <v>10.5</v>
      </c>
      <c r="I39" s="2"/>
    </row>
    <row r="40" spans="1:9" ht="12.75">
      <c r="A40" s="8" t="s">
        <v>39</v>
      </c>
      <c r="B40" s="2">
        <v>8</v>
      </c>
      <c r="C40" s="37">
        <v>0.38</v>
      </c>
      <c r="D40" s="36">
        <v>0.6</v>
      </c>
      <c r="E40" s="18">
        <f t="shared" si="4"/>
      </c>
      <c r="F40" s="2">
        <f t="shared" si="5"/>
        <v>8</v>
      </c>
      <c r="G40" s="21">
        <f t="shared" si="0"/>
        <v>3.04</v>
      </c>
      <c r="H40" s="3">
        <f t="shared" si="1"/>
        <v>4.8</v>
      </c>
      <c r="I40" s="2"/>
    </row>
    <row r="41" spans="1:9" ht="12.75">
      <c r="A41" s="8" t="s">
        <v>40</v>
      </c>
      <c r="B41" s="2">
        <v>7</v>
      </c>
      <c r="C41" s="37">
        <v>0.471</v>
      </c>
      <c r="D41" s="36">
        <v>0.47</v>
      </c>
      <c r="E41" s="18">
        <f t="shared" si="4"/>
        <v>7</v>
      </c>
      <c r="F41" s="2">
        <f t="shared" si="5"/>
      </c>
      <c r="G41" s="21">
        <f t="shared" si="0"/>
        <v>3.2969999999999997</v>
      </c>
      <c r="H41" s="3">
        <f t="shared" si="1"/>
        <v>3.29</v>
      </c>
      <c r="I41" s="2"/>
    </row>
    <row r="42" spans="1:9" ht="12.75">
      <c r="A42" s="8" t="s">
        <v>41</v>
      </c>
      <c r="B42" s="2">
        <v>23</v>
      </c>
      <c r="C42" s="37">
        <v>0.51</v>
      </c>
      <c r="D42" s="36">
        <v>0.46</v>
      </c>
      <c r="E42" s="18">
        <f t="shared" si="4"/>
        <v>23</v>
      </c>
      <c r="F42" s="2">
        <f t="shared" si="5"/>
      </c>
      <c r="G42" s="21">
        <f t="shared" si="0"/>
        <v>11.73</v>
      </c>
      <c r="H42" s="3">
        <f t="shared" si="1"/>
        <v>10.58</v>
      </c>
      <c r="I42" s="2"/>
    </row>
    <row r="43" spans="1:9" ht="12.75">
      <c r="A43" s="8" t="s">
        <v>42</v>
      </c>
      <c r="B43" s="2">
        <v>4</v>
      </c>
      <c r="C43" s="37">
        <v>0.61</v>
      </c>
      <c r="D43" s="36">
        <v>0.32</v>
      </c>
      <c r="E43" s="18">
        <f t="shared" si="4"/>
        <v>4</v>
      </c>
      <c r="F43" s="2">
        <f t="shared" si="5"/>
      </c>
      <c r="G43" s="21">
        <f t="shared" si="0"/>
        <v>2.44</v>
      </c>
      <c r="H43" s="3">
        <f t="shared" si="1"/>
        <v>1.28</v>
      </c>
      <c r="I43" s="2"/>
    </row>
    <row r="44" spans="1:9" ht="12.75">
      <c r="A44" s="8" t="s">
        <v>43</v>
      </c>
      <c r="B44" s="2">
        <v>8</v>
      </c>
      <c r="C44" s="37">
        <v>0.41</v>
      </c>
      <c r="D44" s="36">
        <v>0.57</v>
      </c>
      <c r="E44" s="18">
        <f t="shared" si="4"/>
      </c>
      <c r="F44" s="2">
        <f t="shared" si="5"/>
        <v>8</v>
      </c>
      <c r="G44" s="21">
        <f t="shared" si="0"/>
        <v>3.28</v>
      </c>
      <c r="H44" s="3">
        <f t="shared" si="1"/>
        <v>4.56</v>
      </c>
      <c r="I44" s="2"/>
    </row>
    <row r="45" spans="1:9" ht="12.75">
      <c r="A45" s="8" t="s">
        <v>44</v>
      </c>
      <c r="B45" s="2">
        <v>3</v>
      </c>
      <c r="C45" s="37">
        <v>0.38</v>
      </c>
      <c r="D45" s="36">
        <v>0.6</v>
      </c>
      <c r="E45" s="18">
        <f t="shared" si="4"/>
      </c>
      <c r="F45" s="2">
        <f t="shared" si="5"/>
        <v>3</v>
      </c>
      <c r="G45" s="21">
        <f t="shared" si="0"/>
        <v>1.1400000000000001</v>
      </c>
      <c r="H45" s="3">
        <f t="shared" si="1"/>
        <v>1.7999999999999998</v>
      </c>
      <c r="I45" s="2"/>
    </row>
    <row r="46" spans="1:9" ht="12.75">
      <c r="A46" s="8" t="s">
        <v>45</v>
      </c>
      <c r="B46" s="2">
        <v>11</v>
      </c>
      <c r="C46" s="37">
        <v>0.47</v>
      </c>
      <c r="D46" s="36">
        <v>0.51</v>
      </c>
      <c r="E46" s="18">
        <f t="shared" si="4"/>
      </c>
      <c r="F46" s="2">
        <f t="shared" si="5"/>
        <v>11</v>
      </c>
      <c r="G46" s="21">
        <f t="shared" si="0"/>
        <v>5.17</v>
      </c>
      <c r="H46" s="3">
        <f t="shared" si="1"/>
        <v>5.61</v>
      </c>
      <c r="I46" s="2"/>
    </row>
    <row r="47" spans="1:9" ht="12.75">
      <c r="A47" s="8" t="s">
        <v>46</v>
      </c>
      <c r="B47" s="2">
        <v>32</v>
      </c>
      <c r="C47" s="37">
        <v>0.38</v>
      </c>
      <c r="D47" s="36">
        <v>0.59</v>
      </c>
      <c r="E47" s="18">
        <f t="shared" si="4"/>
      </c>
      <c r="F47" s="2">
        <f t="shared" si="5"/>
        <v>32</v>
      </c>
      <c r="G47" s="21">
        <f t="shared" si="0"/>
        <v>12.16</v>
      </c>
      <c r="H47" s="3">
        <f t="shared" si="1"/>
        <v>18.88</v>
      </c>
      <c r="I47" s="2"/>
    </row>
    <row r="48" spans="1:9" ht="12.75">
      <c r="A48" s="8" t="s">
        <v>47</v>
      </c>
      <c r="B48" s="2">
        <v>5</v>
      </c>
      <c r="C48" s="37">
        <v>0.26</v>
      </c>
      <c r="D48" s="36">
        <v>0.67</v>
      </c>
      <c r="E48" s="18">
        <f t="shared" si="4"/>
      </c>
      <c r="F48" s="2">
        <f t="shared" si="5"/>
        <v>5</v>
      </c>
      <c r="G48" s="21">
        <f t="shared" si="0"/>
        <v>1.3</v>
      </c>
      <c r="H48" s="3">
        <f t="shared" si="1"/>
        <v>3.35</v>
      </c>
      <c r="I48" s="2"/>
    </row>
    <row r="49" spans="1:9" ht="12.75">
      <c r="A49" s="8" t="s">
        <v>48</v>
      </c>
      <c r="B49" s="2">
        <v>3</v>
      </c>
      <c r="C49" s="37">
        <v>0.51</v>
      </c>
      <c r="D49" s="36">
        <v>0.41</v>
      </c>
      <c r="E49" s="18">
        <f t="shared" si="4"/>
        <v>3</v>
      </c>
      <c r="F49" s="2">
        <f t="shared" si="5"/>
      </c>
      <c r="G49" s="21">
        <f t="shared" si="0"/>
        <v>1.53</v>
      </c>
      <c r="H49" s="3">
        <f t="shared" si="1"/>
        <v>1.23</v>
      </c>
      <c r="I49" s="2"/>
    </row>
    <row r="50" spans="1:9" ht="12.75">
      <c r="A50" s="8" t="s">
        <v>49</v>
      </c>
      <c r="B50" s="2">
        <v>13</v>
      </c>
      <c r="C50" s="37">
        <v>0.44</v>
      </c>
      <c r="D50" s="36">
        <v>0.53</v>
      </c>
      <c r="E50" s="18">
        <f t="shared" si="4"/>
      </c>
      <c r="F50" s="2">
        <f t="shared" si="5"/>
        <v>13</v>
      </c>
      <c r="G50" s="21">
        <f t="shared" si="0"/>
        <v>5.72</v>
      </c>
      <c r="H50" s="3">
        <f t="shared" si="1"/>
        <v>6.890000000000001</v>
      </c>
      <c r="I50" s="2"/>
    </row>
    <row r="51" spans="1:9" ht="12.75">
      <c r="A51" s="8" t="s">
        <v>50</v>
      </c>
      <c r="B51" s="2">
        <v>11</v>
      </c>
      <c r="C51" s="37">
        <v>0.5</v>
      </c>
      <c r="D51" s="36">
        <v>0.45</v>
      </c>
      <c r="E51" s="18">
        <f t="shared" si="4"/>
        <v>11</v>
      </c>
      <c r="F51" s="2">
        <f t="shared" si="5"/>
      </c>
      <c r="G51" s="21">
        <f t="shared" si="0"/>
        <v>5.5</v>
      </c>
      <c r="H51" s="3">
        <f t="shared" si="1"/>
        <v>4.95</v>
      </c>
      <c r="I51" s="2"/>
    </row>
    <row r="52" spans="1:9" ht="12.75">
      <c r="A52" s="8" t="s">
        <v>51</v>
      </c>
      <c r="B52" s="2">
        <v>5</v>
      </c>
      <c r="C52" s="37">
        <v>0.46</v>
      </c>
      <c r="D52" s="36">
        <v>0.52</v>
      </c>
      <c r="E52" s="18">
        <f t="shared" si="4"/>
      </c>
      <c r="F52" s="2">
        <f t="shared" si="5"/>
        <v>5</v>
      </c>
      <c r="G52" s="21">
        <f t="shared" si="0"/>
        <v>2.3000000000000003</v>
      </c>
      <c r="H52" s="3">
        <f t="shared" si="1"/>
        <v>2.6</v>
      </c>
      <c r="I52" s="2"/>
    </row>
    <row r="53" spans="1:9" ht="12.75">
      <c r="A53" s="8" t="s">
        <v>52</v>
      </c>
      <c r="B53" s="2">
        <v>11</v>
      </c>
      <c r="C53" s="37">
        <v>0.481</v>
      </c>
      <c r="D53" s="36">
        <v>0.48</v>
      </c>
      <c r="E53" s="18">
        <f t="shared" si="4"/>
        <v>11</v>
      </c>
      <c r="F53" s="2">
        <f t="shared" si="5"/>
      </c>
      <c r="G53" s="21">
        <f t="shared" si="0"/>
        <v>5.2909999999999995</v>
      </c>
      <c r="H53" s="3">
        <f t="shared" si="1"/>
        <v>5.279999999999999</v>
      </c>
      <c r="I53" s="2"/>
    </row>
    <row r="54" spans="1:9" ht="12.75">
      <c r="A54" s="8" t="s">
        <v>53</v>
      </c>
      <c r="B54" s="2">
        <v>3</v>
      </c>
      <c r="C54" s="38">
        <v>0.28</v>
      </c>
      <c r="D54" s="36">
        <v>0.69</v>
      </c>
      <c r="E54" s="19">
        <f t="shared" si="4"/>
      </c>
      <c r="F54" s="2">
        <f t="shared" si="5"/>
        <v>3</v>
      </c>
      <c r="G54" s="22">
        <f t="shared" si="0"/>
        <v>0.8400000000000001</v>
      </c>
      <c r="H54" s="3">
        <f t="shared" si="1"/>
        <v>2.07</v>
      </c>
      <c r="I54" s="2"/>
    </row>
    <row r="55" spans="1:9" ht="13.5" thickBot="1">
      <c r="A55" s="12"/>
      <c r="B55" s="13" t="s">
        <v>58</v>
      </c>
      <c r="C55" s="39">
        <f>AVERAGE(C4:C54)</f>
        <v>0.46025490196078445</v>
      </c>
      <c r="D55" s="40">
        <f>AVERAGE(D4:D54)</f>
        <v>0.4974705882352943</v>
      </c>
      <c r="E55" s="24">
        <f>SUM(E4:E54)</f>
        <v>267</v>
      </c>
      <c r="F55" s="13">
        <f>SUM(F4:F54)</f>
        <v>271</v>
      </c>
      <c r="G55" s="25">
        <f>SUM(G4:G54)</f>
        <v>258.013</v>
      </c>
      <c r="H55" s="14">
        <f>SUM(H4:H54)</f>
        <v>259.63500000000005</v>
      </c>
      <c r="I55" s="13" t="s">
        <v>60</v>
      </c>
    </row>
    <row r="57" spans="2:7" ht="12.75">
      <c r="B57" t="s">
        <v>85</v>
      </c>
      <c r="E57" s="1" t="s">
        <v>22</v>
      </c>
      <c r="G57" s="1" t="s">
        <v>59</v>
      </c>
    </row>
    <row r="58" spans="5:10" ht="12.75">
      <c r="E58" s="41" t="str">
        <f>IF(E55&gt;F55,"Gore","Bush")</f>
        <v>Bush</v>
      </c>
      <c r="G58" s="41" t="str">
        <f>IF(G55&gt;H55,"Gore","Bush")</f>
        <v>Bush</v>
      </c>
      <c r="J58" s="49">
        <f ca="1">NOW()</f>
        <v>36850.65783981481</v>
      </c>
    </row>
  </sheetData>
  <mergeCells count="3">
    <mergeCell ref="C2:D2"/>
    <mergeCell ref="G2:I2"/>
    <mergeCell ref="E2:F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Redmond</dc:creator>
  <cp:keywords/>
  <dc:description/>
  <cp:lastModifiedBy>REDMOND</cp:lastModifiedBy>
  <cp:lastPrinted>2000-11-20T19:14:19Z</cp:lastPrinted>
  <dcterms:created xsi:type="dcterms:W3CDTF">2000-11-17T17:04:16Z</dcterms:created>
  <dcterms:modified xsi:type="dcterms:W3CDTF">2000-11-20T21:27:11Z</dcterms:modified>
  <cp:category/>
  <cp:version/>
  <cp:contentType/>
  <cp:contentStatus/>
</cp:coreProperties>
</file>