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175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<sst xmlns="http://schemas.openxmlformats.org/spreadsheetml/2006/main" count="145" uniqueCount="49">
  <si>
    <t>Assignment 9 An Answer</t>
  </si>
  <si>
    <t>Credits</t>
  </si>
  <si>
    <t>In State</t>
  </si>
  <si>
    <t>Dorm</t>
  </si>
  <si>
    <t>Y</t>
  </si>
  <si>
    <t>N</t>
  </si>
  <si>
    <t>Predicted</t>
  </si>
  <si>
    <t>Basic Tuition</t>
  </si>
  <si>
    <t>Discount</t>
  </si>
  <si>
    <t>Final Tuition</t>
  </si>
  <si>
    <t>Room Cost</t>
  </si>
  <si>
    <t>Total Cost</t>
  </si>
  <si>
    <t>Actual</t>
  </si>
  <si>
    <t>Bug?</t>
  </si>
  <si>
    <t>Early In State</t>
  </si>
  <si>
    <t>Late In State</t>
  </si>
  <si>
    <t>Early Out State</t>
  </si>
  <si>
    <t>Late Out State</t>
  </si>
  <si>
    <t>Validation Test Cases</t>
  </si>
  <si>
    <t>non-numeric</t>
  </si>
  <si>
    <t>rt</t>
  </si>
  <si>
    <t>too high</t>
  </si>
  <si>
    <t>Reason</t>
  </si>
  <si>
    <t>Low Valid</t>
  </si>
  <si>
    <t>partition 1</t>
  </si>
  <si>
    <t>boundary 1</t>
  </si>
  <si>
    <t>boundary 2</t>
  </si>
  <si>
    <t>partition 2</t>
  </si>
  <si>
    <t>High Valid</t>
  </si>
  <si>
    <t>Inputs</t>
  </si>
  <si>
    <t>Constants</t>
  </si>
  <si>
    <t>too low</t>
  </si>
  <si>
    <t>error message</t>
  </si>
  <si>
    <t>Yes - room cost too low</t>
  </si>
  <si>
    <t>Yes - Basic Tuition too low</t>
  </si>
  <si>
    <t>no message - goes ahead with calculations</t>
  </si>
  <si>
    <t>Yes</t>
  </si>
  <si>
    <t>No</t>
  </si>
  <si>
    <t>We could treat the 1 and 21 as validation tests, to just see if they are correctly let through.</t>
  </si>
  <si>
    <t xml:space="preserve">If we believe that the validation should not be affected by in state/ dorm checkboxes, we can save </t>
  </si>
  <si>
    <t>6 test cases.</t>
  </si>
  <si>
    <t>No validation is necessary with in state/ out and dorm/ not, since only valid entry can be made.</t>
  </si>
  <si>
    <t>1) I had 27 test cases - each of 6 possible number of credits for each of 2 instate and for each of 2 dorm/not = 6 * 2 * 2 = 24</t>
  </si>
  <si>
    <t>plus 3 validation cases.</t>
  </si>
  <si>
    <t>There were 6 values for credits because we hit each boundary, including boundaries with invalid data, and a value</t>
  </si>
  <si>
    <t>in the midst of both partitions.</t>
  </si>
  <si>
    <t>For validation - for number of credits, we test non-numeric, too low, and too high.</t>
  </si>
  <si>
    <t xml:space="preserve">If we are worried that validation of credits could be affected by in state and dorm checkboxes, we may want to </t>
  </si>
  <si>
    <t>run each of our 3 validation tests for each checkbox combination - adding 9 test cases.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</si>
</sst>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ill="1" applyBorder="1" applyAlignment="1">
      <alignment/>
    </xf>
    <xf numFmtId="0" fontId="5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workbookViewId="0" topLeftCell="A26">
      <selection activeCell="C50" sqref="C50"/>
    </sheetView>
  </sheetViews>
  <sheetFormatPr defaultColWidth="9.140625" defaultRowHeight="12.75"/>
  <cols>
    <col min="1" max="1" width="11.140625" style="0" bestFit="1" customWidth="1"/>
  </cols>
  <sheetData>
    <row r="1" spans="1:16" ht="18.75" thickBo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2:14" ht="12.75">
      <c r="B2" s="22" t="s">
        <v>29</v>
      </c>
      <c r="C2" s="23"/>
      <c r="D2" s="24"/>
      <c r="E2" s="22" t="s">
        <v>6</v>
      </c>
      <c r="F2" s="25"/>
      <c r="G2" s="25"/>
      <c r="H2" s="25"/>
      <c r="I2" s="24"/>
      <c r="J2" s="22" t="s">
        <v>12</v>
      </c>
      <c r="K2" s="23"/>
      <c r="L2" s="23"/>
      <c r="M2" s="23"/>
      <c r="N2" s="24"/>
    </row>
    <row r="3" spans="1:16" ht="13.5" thickBot="1">
      <c r="A3" s="7" t="s">
        <v>22</v>
      </c>
      <c r="B3" s="8" t="s">
        <v>1</v>
      </c>
      <c r="C3" s="7" t="s">
        <v>2</v>
      </c>
      <c r="D3" s="9" t="s">
        <v>3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7</v>
      </c>
      <c r="K3" s="7" t="s">
        <v>8</v>
      </c>
      <c r="L3" s="7" t="s">
        <v>9</v>
      </c>
      <c r="M3" s="7" t="s">
        <v>10</v>
      </c>
      <c r="N3" s="9" t="s">
        <v>11</v>
      </c>
      <c r="O3" s="7" t="s">
        <v>13</v>
      </c>
      <c r="P3" s="7"/>
    </row>
    <row r="4" spans="1:15" ht="12.75">
      <c r="A4" t="s">
        <v>23</v>
      </c>
      <c r="B4" s="1">
        <v>1</v>
      </c>
      <c r="C4" s="4" t="s">
        <v>4</v>
      </c>
      <c r="D4" s="5" t="s">
        <v>4</v>
      </c>
      <c r="E4">
        <f>B4*$C$35</f>
        <v>500</v>
      </c>
      <c r="F4">
        <f>IF(D4="Y",E4*0.2,0)</f>
        <v>100</v>
      </c>
      <c r="G4">
        <f>E4-F4</f>
        <v>400</v>
      </c>
      <c r="H4">
        <f>IF(D4="Y",4000,0)</f>
        <v>4000</v>
      </c>
      <c r="I4">
        <f>G4+H4</f>
        <v>4400</v>
      </c>
      <c r="J4" s="1">
        <f>E4</f>
        <v>500</v>
      </c>
      <c r="K4" s="2">
        <f>F4</f>
        <v>100</v>
      </c>
      <c r="L4" s="2">
        <f>G4</f>
        <v>400</v>
      </c>
      <c r="M4" s="2">
        <f>H4</f>
        <v>4000</v>
      </c>
      <c r="N4" s="3">
        <f>I4</f>
        <v>4400</v>
      </c>
      <c r="O4" t="s">
        <v>37</v>
      </c>
    </row>
    <row r="5" spans="1:15" ht="12.75">
      <c r="A5" t="s">
        <v>24</v>
      </c>
      <c r="B5" s="1">
        <v>6</v>
      </c>
      <c r="C5" s="4" t="s">
        <v>4</v>
      </c>
      <c r="D5" s="5" t="s">
        <v>4</v>
      </c>
      <c r="E5">
        <f>B5*$C$35</f>
        <v>3000</v>
      </c>
      <c r="F5">
        <f>IF(D5="Y",E5*0.2,0)</f>
        <v>600</v>
      </c>
      <c r="G5">
        <f>E5-F5</f>
        <v>2400</v>
      </c>
      <c r="H5">
        <f>IF(D5="Y",4000,0)</f>
        <v>4000</v>
      </c>
      <c r="I5">
        <f>G5+H5</f>
        <v>6400</v>
      </c>
      <c r="J5" s="1">
        <f aca="true" t="shared" si="0" ref="J5:J27">E5</f>
        <v>3000</v>
      </c>
      <c r="K5" s="2">
        <f aca="true" t="shared" si="1" ref="K5:K27">F5</f>
        <v>600</v>
      </c>
      <c r="L5" s="2">
        <f aca="true" t="shared" si="2" ref="L5:L27">G5</f>
        <v>2400</v>
      </c>
      <c r="M5" s="2">
        <f aca="true" t="shared" si="3" ref="M5:M27">H5</f>
        <v>4000</v>
      </c>
      <c r="N5" s="3">
        <f aca="true" t="shared" si="4" ref="N5:N27">I5</f>
        <v>6400</v>
      </c>
      <c r="O5" t="s">
        <v>37</v>
      </c>
    </row>
    <row r="6" spans="1:15" ht="12.75">
      <c r="A6" t="s">
        <v>25</v>
      </c>
      <c r="B6" s="1">
        <v>12</v>
      </c>
      <c r="C6" s="4" t="s">
        <v>4</v>
      </c>
      <c r="D6" s="5" t="s">
        <v>4</v>
      </c>
      <c r="E6">
        <f>B6*$C$35</f>
        <v>6000</v>
      </c>
      <c r="F6">
        <f aca="true" t="shared" si="5" ref="F6:F26">IF(D6="Y",E6*0.2,0)</f>
        <v>1200</v>
      </c>
      <c r="G6">
        <f aca="true" t="shared" si="6" ref="G6:G26">E6-F6</f>
        <v>4800</v>
      </c>
      <c r="H6">
        <f aca="true" t="shared" si="7" ref="H6:H26">IF(D6="Y",4000,0)</f>
        <v>4000</v>
      </c>
      <c r="I6">
        <f aca="true" t="shared" si="8" ref="I6:I26">G6+H6</f>
        <v>8800</v>
      </c>
      <c r="J6" s="1">
        <f t="shared" si="0"/>
        <v>6000</v>
      </c>
      <c r="K6" s="2">
        <f t="shared" si="1"/>
        <v>1200</v>
      </c>
      <c r="L6" s="2">
        <f t="shared" si="2"/>
        <v>4800</v>
      </c>
      <c r="M6" s="2">
        <f t="shared" si="3"/>
        <v>4000</v>
      </c>
      <c r="N6" s="3">
        <f t="shared" si="4"/>
        <v>8800</v>
      </c>
      <c r="O6" t="s">
        <v>37</v>
      </c>
    </row>
    <row r="7" spans="1:15" ht="12.75">
      <c r="A7" t="s">
        <v>26</v>
      </c>
      <c r="B7" s="1">
        <v>13</v>
      </c>
      <c r="C7" s="4" t="s">
        <v>4</v>
      </c>
      <c r="D7" s="5" t="s">
        <v>4</v>
      </c>
      <c r="E7">
        <f>(12*$C$35)+(B7-12)*$C$36</f>
        <v>6100</v>
      </c>
      <c r="F7">
        <f t="shared" si="5"/>
        <v>1220</v>
      </c>
      <c r="G7">
        <f t="shared" si="6"/>
        <v>4880</v>
      </c>
      <c r="H7">
        <f t="shared" si="7"/>
        <v>4000</v>
      </c>
      <c r="I7">
        <f t="shared" si="8"/>
        <v>8880</v>
      </c>
      <c r="J7" s="1">
        <f t="shared" si="0"/>
        <v>6100</v>
      </c>
      <c r="K7" s="2">
        <f t="shared" si="1"/>
        <v>1220</v>
      </c>
      <c r="L7" s="2">
        <f t="shared" si="2"/>
        <v>4880</v>
      </c>
      <c r="M7" s="2">
        <v>3200</v>
      </c>
      <c r="N7" s="3">
        <f aca="true" t="shared" si="9" ref="N7:N12">L7+M7</f>
        <v>8080</v>
      </c>
      <c r="O7" t="s">
        <v>33</v>
      </c>
    </row>
    <row r="8" spans="1:15" ht="12.75">
      <c r="A8" t="s">
        <v>27</v>
      </c>
      <c r="B8" s="1">
        <v>18</v>
      </c>
      <c r="C8" s="4" t="s">
        <v>4</v>
      </c>
      <c r="D8" s="5" t="s">
        <v>4</v>
      </c>
      <c r="E8">
        <f>(12*$C$35)+(B8-12)*$C$36</f>
        <v>6600</v>
      </c>
      <c r="F8">
        <f t="shared" si="5"/>
        <v>1320</v>
      </c>
      <c r="G8">
        <f t="shared" si="6"/>
        <v>5280</v>
      </c>
      <c r="H8">
        <f t="shared" si="7"/>
        <v>4000</v>
      </c>
      <c r="I8">
        <f t="shared" si="8"/>
        <v>9280</v>
      </c>
      <c r="J8" s="1">
        <f t="shared" si="0"/>
        <v>6600</v>
      </c>
      <c r="K8" s="2">
        <f t="shared" si="1"/>
        <v>1320</v>
      </c>
      <c r="L8" s="2">
        <f t="shared" si="2"/>
        <v>5280</v>
      </c>
      <c r="M8" s="2">
        <v>3200</v>
      </c>
      <c r="N8" s="3">
        <f t="shared" si="9"/>
        <v>8480</v>
      </c>
      <c r="O8" t="s">
        <v>33</v>
      </c>
    </row>
    <row r="9" spans="1:16" ht="13.5" thickBot="1">
      <c r="A9" s="7" t="s">
        <v>28</v>
      </c>
      <c r="B9" s="8">
        <v>21</v>
      </c>
      <c r="C9" s="10" t="s">
        <v>4</v>
      </c>
      <c r="D9" s="11" t="s">
        <v>4</v>
      </c>
      <c r="E9" s="7">
        <f>(12*$C$35)+(B9-12)*$C$36</f>
        <v>6900</v>
      </c>
      <c r="F9" s="7">
        <f>IF(D9="Y",E9*0.2,0)</f>
        <v>1380</v>
      </c>
      <c r="G9" s="7">
        <f>E9-F9</f>
        <v>5520</v>
      </c>
      <c r="H9" s="7">
        <f>IF(D9="Y",4000,0)</f>
        <v>4000</v>
      </c>
      <c r="I9" s="7">
        <f>G9+H9</f>
        <v>9520</v>
      </c>
      <c r="J9" s="8">
        <f t="shared" si="0"/>
        <v>6900</v>
      </c>
      <c r="K9" s="7">
        <f t="shared" si="1"/>
        <v>1380</v>
      </c>
      <c r="L9" s="7">
        <f t="shared" si="2"/>
        <v>5520</v>
      </c>
      <c r="M9" s="7">
        <v>3200</v>
      </c>
      <c r="N9" s="9">
        <f t="shared" si="9"/>
        <v>8720</v>
      </c>
      <c r="O9" s="7" t="s">
        <v>33</v>
      </c>
      <c r="P9" s="7"/>
    </row>
    <row r="10" spans="1:15" ht="12.75">
      <c r="A10" t="s">
        <v>23</v>
      </c>
      <c r="B10" s="1">
        <v>1</v>
      </c>
      <c r="C10" s="4" t="s">
        <v>5</v>
      </c>
      <c r="D10" s="5" t="s">
        <v>4</v>
      </c>
      <c r="E10">
        <f>B10*$C$37</f>
        <v>900</v>
      </c>
      <c r="F10">
        <f>IF(D10="Y",E10*0.2,0)</f>
        <v>180</v>
      </c>
      <c r="G10">
        <f>E10-F10</f>
        <v>720</v>
      </c>
      <c r="H10">
        <f>IF(D10="Y",4000,0)</f>
        <v>4000</v>
      </c>
      <c r="I10">
        <f>G10+H10</f>
        <v>4720</v>
      </c>
      <c r="J10" s="1">
        <v>300</v>
      </c>
      <c r="K10">
        <f>IF(D10="Y",J10*0.2,0)</f>
        <v>60</v>
      </c>
      <c r="L10">
        <f>J10-K10</f>
        <v>240</v>
      </c>
      <c r="M10" s="2">
        <f t="shared" si="3"/>
        <v>4000</v>
      </c>
      <c r="N10">
        <f t="shared" si="9"/>
        <v>4240</v>
      </c>
      <c r="O10" s="21" t="s">
        <v>34</v>
      </c>
    </row>
    <row r="11" spans="1:15" ht="12.75">
      <c r="A11" t="s">
        <v>24</v>
      </c>
      <c r="B11" s="1">
        <v>6</v>
      </c>
      <c r="C11" s="4" t="s">
        <v>5</v>
      </c>
      <c r="D11" s="5" t="s">
        <v>4</v>
      </c>
      <c r="E11">
        <f>B11*$C$37</f>
        <v>5400</v>
      </c>
      <c r="F11">
        <f t="shared" si="5"/>
        <v>1080</v>
      </c>
      <c r="G11">
        <f t="shared" si="6"/>
        <v>4320</v>
      </c>
      <c r="H11">
        <f t="shared" si="7"/>
        <v>4000</v>
      </c>
      <c r="I11">
        <f t="shared" si="8"/>
        <v>8320</v>
      </c>
      <c r="J11" s="1">
        <v>1800</v>
      </c>
      <c r="K11" s="2">
        <f>IF(D11="Y",J11*0.2,0)</f>
        <v>360</v>
      </c>
      <c r="L11" s="2">
        <f>J11-K11</f>
        <v>1440</v>
      </c>
      <c r="M11" s="2">
        <f t="shared" si="3"/>
        <v>4000</v>
      </c>
      <c r="N11" s="3">
        <f t="shared" si="9"/>
        <v>5440</v>
      </c>
      <c r="O11" s="21" t="s">
        <v>34</v>
      </c>
    </row>
    <row r="12" spans="1:15" ht="12.75">
      <c r="A12" t="s">
        <v>25</v>
      </c>
      <c r="B12" s="1">
        <v>12</v>
      </c>
      <c r="C12" s="4" t="s">
        <v>5</v>
      </c>
      <c r="D12" s="5" t="s">
        <v>4</v>
      </c>
      <c r="E12">
        <f>B12*$C$37</f>
        <v>10800</v>
      </c>
      <c r="F12">
        <f t="shared" si="5"/>
        <v>2160</v>
      </c>
      <c r="G12">
        <f t="shared" si="6"/>
        <v>8640</v>
      </c>
      <c r="H12">
        <f t="shared" si="7"/>
        <v>4000</v>
      </c>
      <c r="I12">
        <f t="shared" si="8"/>
        <v>12640</v>
      </c>
      <c r="J12" s="1">
        <v>3600</v>
      </c>
      <c r="K12" s="2">
        <f>IF(D12="Y",J12*0.2,0)</f>
        <v>720</v>
      </c>
      <c r="L12" s="2">
        <f>J12-K12</f>
        <v>2880</v>
      </c>
      <c r="M12" s="2">
        <f>H12</f>
        <v>4000</v>
      </c>
      <c r="N12" s="3">
        <f t="shared" si="9"/>
        <v>6880</v>
      </c>
      <c r="O12" t="s">
        <v>34</v>
      </c>
    </row>
    <row r="13" spans="1:15" ht="12.75">
      <c r="A13" t="s">
        <v>26</v>
      </c>
      <c r="B13" s="1">
        <v>13</v>
      </c>
      <c r="C13" s="4" t="s">
        <v>5</v>
      </c>
      <c r="D13" s="5" t="s">
        <v>4</v>
      </c>
      <c r="E13">
        <f>(12*$C$37)+(B13-12)*$C$38</f>
        <v>11100</v>
      </c>
      <c r="F13">
        <f t="shared" si="5"/>
        <v>2220</v>
      </c>
      <c r="G13">
        <f t="shared" si="6"/>
        <v>8880</v>
      </c>
      <c r="H13">
        <f t="shared" si="7"/>
        <v>4000</v>
      </c>
      <c r="I13">
        <f t="shared" si="8"/>
        <v>12880</v>
      </c>
      <c r="J13" s="1">
        <f t="shared" si="0"/>
        <v>11100</v>
      </c>
      <c r="K13" s="2">
        <f t="shared" si="1"/>
        <v>2220</v>
      </c>
      <c r="L13" s="2">
        <f t="shared" si="2"/>
        <v>8880</v>
      </c>
      <c r="M13" s="2">
        <f t="shared" si="3"/>
        <v>4000</v>
      </c>
      <c r="N13" s="3">
        <f t="shared" si="4"/>
        <v>12880</v>
      </c>
      <c r="O13" t="s">
        <v>37</v>
      </c>
    </row>
    <row r="14" spans="1:15" ht="12.75">
      <c r="A14" t="s">
        <v>27</v>
      </c>
      <c r="B14" s="1">
        <v>18</v>
      </c>
      <c r="C14" s="4" t="s">
        <v>5</v>
      </c>
      <c r="D14" s="5" t="s">
        <v>4</v>
      </c>
      <c r="E14">
        <f>(12*$C$37)+(B14-12)*$C$38</f>
        <v>12600</v>
      </c>
      <c r="F14">
        <f t="shared" si="5"/>
        <v>2520</v>
      </c>
      <c r="G14">
        <f t="shared" si="6"/>
        <v>10080</v>
      </c>
      <c r="H14">
        <f t="shared" si="7"/>
        <v>4000</v>
      </c>
      <c r="I14">
        <f t="shared" si="8"/>
        <v>14080</v>
      </c>
      <c r="J14" s="1">
        <f t="shared" si="0"/>
        <v>12600</v>
      </c>
      <c r="K14" s="2">
        <f t="shared" si="1"/>
        <v>2520</v>
      </c>
      <c r="L14" s="2">
        <f t="shared" si="2"/>
        <v>10080</v>
      </c>
      <c r="M14" s="2">
        <f t="shared" si="3"/>
        <v>4000</v>
      </c>
      <c r="N14" s="3">
        <f t="shared" si="4"/>
        <v>14080</v>
      </c>
      <c r="O14" t="s">
        <v>37</v>
      </c>
    </row>
    <row r="15" spans="1:16" ht="13.5" thickBot="1">
      <c r="A15" s="7" t="s">
        <v>28</v>
      </c>
      <c r="B15" s="8">
        <v>21</v>
      </c>
      <c r="C15" s="10" t="s">
        <v>5</v>
      </c>
      <c r="D15" s="11" t="s">
        <v>4</v>
      </c>
      <c r="E15" s="7">
        <f>(12*$C$37)+(B15-12)*$C$38</f>
        <v>13500</v>
      </c>
      <c r="F15" s="7">
        <f>IF(D15="Y",E15*0.2,0)</f>
        <v>2700</v>
      </c>
      <c r="G15" s="7">
        <f>E15-F15</f>
        <v>10800</v>
      </c>
      <c r="H15" s="7">
        <f>IF(D15="Y",4000,0)</f>
        <v>4000</v>
      </c>
      <c r="I15" s="7">
        <f>G15+H15</f>
        <v>14800</v>
      </c>
      <c r="J15" s="8">
        <f t="shared" si="0"/>
        <v>13500</v>
      </c>
      <c r="K15" s="7">
        <f t="shared" si="1"/>
        <v>2700</v>
      </c>
      <c r="L15" s="7">
        <f t="shared" si="2"/>
        <v>10800</v>
      </c>
      <c r="M15" s="7">
        <f t="shared" si="3"/>
        <v>4000</v>
      </c>
      <c r="N15" s="9">
        <f t="shared" si="4"/>
        <v>14800</v>
      </c>
      <c r="O15" s="7" t="s">
        <v>37</v>
      </c>
      <c r="P15" s="7"/>
    </row>
    <row r="16" spans="1:15" ht="12.75">
      <c r="A16" t="s">
        <v>23</v>
      </c>
      <c r="B16" s="1">
        <v>1</v>
      </c>
      <c r="C16" s="4" t="s">
        <v>4</v>
      </c>
      <c r="D16" s="5" t="s">
        <v>5</v>
      </c>
      <c r="E16">
        <f>B16*$C$35</f>
        <v>500</v>
      </c>
      <c r="F16">
        <f>IF(D16="Y",E16*0.2,0)</f>
        <v>0</v>
      </c>
      <c r="G16">
        <f>E16-F16</f>
        <v>500</v>
      </c>
      <c r="H16">
        <f>IF(D16="Y",4000,0)</f>
        <v>0</v>
      </c>
      <c r="I16">
        <f>G16+H16</f>
        <v>500</v>
      </c>
      <c r="J16" s="1">
        <f t="shared" si="0"/>
        <v>500</v>
      </c>
      <c r="K16" s="2">
        <f t="shared" si="1"/>
        <v>0</v>
      </c>
      <c r="L16" s="2">
        <f t="shared" si="2"/>
        <v>500</v>
      </c>
      <c r="M16" s="2">
        <f t="shared" si="3"/>
        <v>0</v>
      </c>
      <c r="N16" s="3">
        <f t="shared" si="4"/>
        <v>500</v>
      </c>
      <c r="O16" t="s">
        <v>37</v>
      </c>
    </row>
    <row r="17" spans="1:15" ht="12.75">
      <c r="A17" t="s">
        <v>24</v>
      </c>
      <c r="B17" s="1">
        <v>6</v>
      </c>
      <c r="C17" s="4" t="s">
        <v>4</v>
      </c>
      <c r="D17" s="5" t="s">
        <v>5</v>
      </c>
      <c r="E17">
        <f>B17*$C$35</f>
        <v>3000</v>
      </c>
      <c r="F17">
        <f t="shared" si="5"/>
        <v>0</v>
      </c>
      <c r="G17">
        <f t="shared" si="6"/>
        <v>3000</v>
      </c>
      <c r="H17">
        <f t="shared" si="7"/>
        <v>0</v>
      </c>
      <c r="I17">
        <f t="shared" si="8"/>
        <v>3000</v>
      </c>
      <c r="J17" s="1">
        <f t="shared" si="0"/>
        <v>3000</v>
      </c>
      <c r="K17" s="2">
        <f t="shared" si="1"/>
        <v>0</v>
      </c>
      <c r="L17" s="2">
        <f t="shared" si="2"/>
        <v>3000</v>
      </c>
      <c r="M17" s="2">
        <f t="shared" si="3"/>
        <v>0</v>
      </c>
      <c r="N17" s="3">
        <f t="shared" si="4"/>
        <v>3000</v>
      </c>
      <c r="O17" t="s">
        <v>37</v>
      </c>
    </row>
    <row r="18" spans="1:15" ht="12.75">
      <c r="A18" t="s">
        <v>25</v>
      </c>
      <c r="B18" s="1">
        <v>12</v>
      </c>
      <c r="C18" s="4" t="s">
        <v>4</v>
      </c>
      <c r="D18" s="5" t="s">
        <v>5</v>
      </c>
      <c r="E18">
        <f>B18*$C$35</f>
        <v>6000</v>
      </c>
      <c r="F18">
        <f t="shared" si="5"/>
        <v>0</v>
      </c>
      <c r="G18">
        <f t="shared" si="6"/>
        <v>6000</v>
      </c>
      <c r="H18">
        <f t="shared" si="7"/>
        <v>0</v>
      </c>
      <c r="I18">
        <f t="shared" si="8"/>
        <v>6000</v>
      </c>
      <c r="J18" s="1">
        <f t="shared" si="0"/>
        <v>6000</v>
      </c>
      <c r="K18" s="2">
        <f t="shared" si="1"/>
        <v>0</v>
      </c>
      <c r="L18" s="2">
        <f t="shared" si="2"/>
        <v>6000</v>
      </c>
      <c r="M18" s="2">
        <f t="shared" si="3"/>
        <v>0</v>
      </c>
      <c r="N18" s="3">
        <f t="shared" si="4"/>
        <v>6000</v>
      </c>
      <c r="O18" t="s">
        <v>37</v>
      </c>
    </row>
    <row r="19" spans="1:15" ht="12.75">
      <c r="A19" t="s">
        <v>26</v>
      </c>
      <c r="B19" s="1">
        <v>13</v>
      </c>
      <c r="C19" s="4" t="s">
        <v>4</v>
      </c>
      <c r="D19" s="5" t="s">
        <v>5</v>
      </c>
      <c r="E19">
        <f>(12*$C$35)+(B19-12)*$C$36</f>
        <v>6100</v>
      </c>
      <c r="F19">
        <f t="shared" si="5"/>
        <v>0</v>
      </c>
      <c r="G19">
        <f t="shared" si="6"/>
        <v>6100</v>
      </c>
      <c r="H19">
        <f t="shared" si="7"/>
        <v>0</v>
      </c>
      <c r="I19">
        <f t="shared" si="8"/>
        <v>6100</v>
      </c>
      <c r="J19" s="1">
        <f t="shared" si="0"/>
        <v>6100</v>
      </c>
      <c r="K19" s="2">
        <f t="shared" si="1"/>
        <v>0</v>
      </c>
      <c r="L19" s="2">
        <f t="shared" si="2"/>
        <v>6100</v>
      </c>
      <c r="M19" s="2">
        <f t="shared" si="3"/>
        <v>0</v>
      </c>
      <c r="N19" s="3">
        <f t="shared" si="4"/>
        <v>6100</v>
      </c>
      <c r="O19" t="s">
        <v>37</v>
      </c>
    </row>
    <row r="20" spans="1:15" ht="12.75">
      <c r="A20" t="s">
        <v>27</v>
      </c>
      <c r="B20" s="1">
        <v>18</v>
      </c>
      <c r="C20" s="4" t="s">
        <v>4</v>
      </c>
      <c r="D20" s="5" t="s">
        <v>5</v>
      </c>
      <c r="E20">
        <f>(12*$C$35)+(B20-12)*$C$36</f>
        <v>6600</v>
      </c>
      <c r="F20">
        <f t="shared" si="5"/>
        <v>0</v>
      </c>
      <c r="G20">
        <f t="shared" si="6"/>
        <v>6600</v>
      </c>
      <c r="H20">
        <f t="shared" si="7"/>
        <v>0</v>
      </c>
      <c r="I20">
        <f t="shared" si="8"/>
        <v>6600</v>
      </c>
      <c r="J20" s="1">
        <f t="shared" si="0"/>
        <v>6600</v>
      </c>
      <c r="K20" s="2">
        <f t="shared" si="1"/>
        <v>0</v>
      </c>
      <c r="L20" s="2">
        <f t="shared" si="2"/>
        <v>6600</v>
      </c>
      <c r="M20" s="2">
        <f t="shared" si="3"/>
        <v>0</v>
      </c>
      <c r="N20" s="3">
        <f t="shared" si="4"/>
        <v>6600</v>
      </c>
      <c r="O20" t="s">
        <v>37</v>
      </c>
    </row>
    <row r="21" spans="1:16" ht="13.5" thickBot="1">
      <c r="A21" s="7" t="s">
        <v>28</v>
      </c>
      <c r="B21" s="8">
        <v>21</v>
      </c>
      <c r="C21" s="10" t="s">
        <v>4</v>
      </c>
      <c r="D21" s="11" t="s">
        <v>5</v>
      </c>
      <c r="E21" s="7">
        <f>(12*$C$35)+(B21-12)*$C$36</f>
        <v>6900</v>
      </c>
      <c r="F21" s="7">
        <f>IF(D21="Y",E21*0.2,0)</f>
        <v>0</v>
      </c>
      <c r="G21" s="7">
        <f>E21-F21</f>
        <v>6900</v>
      </c>
      <c r="H21" s="7">
        <f>IF(D21="Y",4000,0)</f>
        <v>0</v>
      </c>
      <c r="I21" s="7">
        <f>G21+H21</f>
        <v>6900</v>
      </c>
      <c r="J21" s="8">
        <f t="shared" si="0"/>
        <v>6900</v>
      </c>
      <c r="K21" s="7">
        <f t="shared" si="1"/>
        <v>0</v>
      </c>
      <c r="L21" s="7">
        <f t="shared" si="2"/>
        <v>6900</v>
      </c>
      <c r="M21" s="7">
        <f t="shared" si="3"/>
        <v>0</v>
      </c>
      <c r="N21" s="9">
        <f t="shared" si="4"/>
        <v>6900</v>
      </c>
      <c r="O21" s="7" t="s">
        <v>37</v>
      </c>
      <c r="P21" s="7"/>
    </row>
    <row r="22" spans="1:15" ht="12.75">
      <c r="A22" t="s">
        <v>23</v>
      </c>
      <c r="B22" s="1">
        <v>1</v>
      </c>
      <c r="C22" s="4" t="s">
        <v>5</v>
      </c>
      <c r="D22" s="5" t="s">
        <v>5</v>
      </c>
      <c r="E22">
        <f>B22*$C$37</f>
        <v>900</v>
      </c>
      <c r="F22">
        <f>IF(D22="Y",E22*0.2,0)</f>
        <v>0</v>
      </c>
      <c r="G22">
        <f>E22-F22</f>
        <v>900</v>
      </c>
      <c r="H22">
        <f>IF(D22="Y",4000,0)</f>
        <v>0</v>
      </c>
      <c r="I22">
        <f>G22+H22</f>
        <v>900</v>
      </c>
      <c r="J22" s="1">
        <v>300</v>
      </c>
      <c r="K22" s="2">
        <f>IF(D22="Y",J22*0.2,0)</f>
        <v>0</v>
      </c>
      <c r="L22" s="2">
        <f>J22-K22</f>
        <v>300</v>
      </c>
      <c r="M22" s="2">
        <f>H22</f>
        <v>0</v>
      </c>
      <c r="N22" s="3">
        <f>L22+M22</f>
        <v>300</v>
      </c>
      <c r="O22" t="s">
        <v>34</v>
      </c>
    </row>
    <row r="23" spans="1:15" ht="12.75">
      <c r="A23" t="s">
        <v>24</v>
      </c>
      <c r="B23" s="1">
        <v>6</v>
      </c>
      <c r="C23" s="4" t="s">
        <v>5</v>
      </c>
      <c r="D23" s="5" t="s">
        <v>5</v>
      </c>
      <c r="E23">
        <f>B23*$C$37</f>
        <v>5400</v>
      </c>
      <c r="F23">
        <f t="shared" si="5"/>
        <v>0</v>
      </c>
      <c r="G23">
        <f t="shared" si="6"/>
        <v>5400</v>
      </c>
      <c r="H23">
        <f t="shared" si="7"/>
        <v>0</v>
      </c>
      <c r="I23">
        <f t="shared" si="8"/>
        <v>5400</v>
      </c>
      <c r="J23" s="1">
        <v>1800</v>
      </c>
      <c r="K23" s="2">
        <f t="shared" si="1"/>
        <v>0</v>
      </c>
      <c r="L23" s="2">
        <v>1800</v>
      </c>
      <c r="M23" s="2">
        <f t="shared" si="3"/>
        <v>0</v>
      </c>
      <c r="N23" s="3">
        <v>1800</v>
      </c>
      <c r="O23" t="s">
        <v>34</v>
      </c>
    </row>
    <row r="24" spans="1:15" ht="12.75">
      <c r="A24" t="s">
        <v>25</v>
      </c>
      <c r="B24" s="1">
        <v>12</v>
      </c>
      <c r="C24" s="4" t="s">
        <v>5</v>
      </c>
      <c r="D24" s="5" t="s">
        <v>5</v>
      </c>
      <c r="E24">
        <f>B24*$C$37</f>
        <v>10800</v>
      </c>
      <c r="F24">
        <f t="shared" si="5"/>
        <v>0</v>
      </c>
      <c r="G24">
        <f t="shared" si="6"/>
        <v>10800</v>
      </c>
      <c r="H24">
        <f t="shared" si="7"/>
        <v>0</v>
      </c>
      <c r="I24">
        <f t="shared" si="8"/>
        <v>10800</v>
      </c>
      <c r="J24" s="1">
        <v>3600</v>
      </c>
      <c r="K24" s="2">
        <f t="shared" si="1"/>
        <v>0</v>
      </c>
      <c r="L24" s="2">
        <v>3600</v>
      </c>
      <c r="M24" s="2">
        <f t="shared" si="3"/>
        <v>0</v>
      </c>
      <c r="N24" s="3">
        <v>3600</v>
      </c>
      <c r="O24" t="s">
        <v>34</v>
      </c>
    </row>
    <row r="25" spans="1:15" ht="12.75">
      <c r="A25" t="s">
        <v>26</v>
      </c>
      <c r="B25" s="1">
        <v>13</v>
      </c>
      <c r="C25" s="4" t="s">
        <v>5</v>
      </c>
      <c r="D25" s="5" t="s">
        <v>5</v>
      </c>
      <c r="E25">
        <f>(12*$C$37)+(B25-12)*$C$38</f>
        <v>11100</v>
      </c>
      <c r="F25">
        <f t="shared" si="5"/>
        <v>0</v>
      </c>
      <c r="G25">
        <f t="shared" si="6"/>
        <v>11100</v>
      </c>
      <c r="H25">
        <f t="shared" si="7"/>
        <v>0</v>
      </c>
      <c r="I25">
        <f t="shared" si="8"/>
        <v>11100</v>
      </c>
      <c r="J25" s="1">
        <f t="shared" si="0"/>
        <v>11100</v>
      </c>
      <c r="K25" s="2">
        <f t="shared" si="1"/>
        <v>0</v>
      </c>
      <c r="L25" s="2">
        <f t="shared" si="2"/>
        <v>11100</v>
      </c>
      <c r="M25" s="2">
        <f t="shared" si="3"/>
        <v>0</v>
      </c>
      <c r="N25" s="3">
        <f t="shared" si="4"/>
        <v>11100</v>
      </c>
      <c r="O25" t="s">
        <v>37</v>
      </c>
    </row>
    <row r="26" spans="1:15" ht="12.75">
      <c r="A26" t="s">
        <v>27</v>
      </c>
      <c r="B26" s="1">
        <v>18</v>
      </c>
      <c r="C26" s="4" t="s">
        <v>5</v>
      </c>
      <c r="D26" s="5" t="s">
        <v>5</v>
      </c>
      <c r="E26">
        <f>(12*$C$37)+(B26-12)*$C$38</f>
        <v>12600</v>
      </c>
      <c r="F26">
        <f t="shared" si="5"/>
        <v>0</v>
      </c>
      <c r="G26">
        <f t="shared" si="6"/>
        <v>12600</v>
      </c>
      <c r="H26">
        <f t="shared" si="7"/>
        <v>0</v>
      </c>
      <c r="I26">
        <f t="shared" si="8"/>
        <v>12600</v>
      </c>
      <c r="J26" s="1">
        <f t="shared" si="0"/>
        <v>12600</v>
      </c>
      <c r="K26" s="2">
        <f t="shared" si="1"/>
        <v>0</v>
      </c>
      <c r="L26" s="2">
        <f t="shared" si="2"/>
        <v>12600</v>
      </c>
      <c r="M26" s="2">
        <f t="shared" si="3"/>
        <v>0</v>
      </c>
      <c r="N26" s="3">
        <f t="shared" si="4"/>
        <v>12600</v>
      </c>
      <c r="O26" t="s">
        <v>37</v>
      </c>
    </row>
    <row r="27" spans="1:16" ht="13.5" thickBot="1">
      <c r="A27" s="7" t="s">
        <v>28</v>
      </c>
      <c r="B27" s="8">
        <v>21</v>
      </c>
      <c r="C27" s="10" t="s">
        <v>5</v>
      </c>
      <c r="D27" s="11" t="s">
        <v>5</v>
      </c>
      <c r="E27" s="7">
        <f>(12*$C$37)+(B27-12)*$C$38</f>
        <v>13500</v>
      </c>
      <c r="F27" s="7">
        <f>IF(D27="Y",E27*0.2,0)</f>
        <v>0</v>
      </c>
      <c r="G27" s="7">
        <f>E27-F27</f>
        <v>13500</v>
      </c>
      <c r="H27" s="7">
        <f>IF(D27="Y",4000,0)</f>
        <v>0</v>
      </c>
      <c r="I27" s="7">
        <f>G27+H27</f>
        <v>13500</v>
      </c>
      <c r="J27" s="8">
        <f t="shared" si="0"/>
        <v>13500</v>
      </c>
      <c r="K27" s="7">
        <f t="shared" si="1"/>
        <v>0</v>
      </c>
      <c r="L27" s="7">
        <f t="shared" si="2"/>
        <v>13500</v>
      </c>
      <c r="M27" s="7">
        <f t="shared" si="3"/>
        <v>0</v>
      </c>
      <c r="N27" s="9">
        <f t="shared" si="4"/>
        <v>13500</v>
      </c>
      <c r="O27" s="7" t="s">
        <v>37</v>
      </c>
      <c r="P27" s="7"/>
    </row>
    <row r="28" spans="2:14" ht="12.75">
      <c r="B28" s="1"/>
      <c r="C28" s="2"/>
      <c r="D28" s="3"/>
      <c r="J28" s="1"/>
      <c r="K28" s="2"/>
      <c r="L28" s="2"/>
      <c r="M28" s="2"/>
      <c r="N28" s="3"/>
    </row>
    <row r="29" spans="2:14" ht="12.75">
      <c r="B29" s="6" t="s">
        <v>18</v>
      </c>
      <c r="C29" s="2"/>
      <c r="D29" s="3"/>
      <c r="J29" s="1"/>
      <c r="K29" s="2"/>
      <c r="L29" s="2"/>
      <c r="M29" s="2"/>
      <c r="N29" s="3"/>
    </row>
    <row r="30" spans="1:15" ht="12.75">
      <c r="A30" t="s">
        <v>19</v>
      </c>
      <c r="B30" s="1" t="s">
        <v>20</v>
      </c>
      <c r="C30" s="2"/>
      <c r="D30" s="3"/>
      <c r="E30" t="s">
        <v>32</v>
      </c>
      <c r="J30" s="1" t="s">
        <v>32</v>
      </c>
      <c r="K30" s="2"/>
      <c r="L30" s="2"/>
      <c r="M30" s="2"/>
      <c r="N30" s="3"/>
      <c r="O30" t="s">
        <v>37</v>
      </c>
    </row>
    <row r="31" spans="1:15" ht="12.75">
      <c r="A31" t="s">
        <v>21</v>
      </c>
      <c r="B31" s="1">
        <v>22</v>
      </c>
      <c r="C31" s="2"/>
      <c r="D31" s="3"/>
      <c r="E31" t="s">
        <v>32</v>
      </c>
      <c r="J31" s="1" t="s">
        <v>35</v>
      </c>
      <c r="K31" s="2"/>
      <c r="L31" s="2"/>
      <c r="M31" s="2"/>
      <c r="N31" s="3"/>
      <c r="O31" t="s">
        <v>36</v>
      </c>
    </row>
    <row r="32" spans="1:15" ht="12.75">
      <c r="A32" t="s">
        <v>31</v>
      </c>
      <c r="B32" s="1">
        <v>0</v>
      </c>
      <c r="C32" s="2"/>
      <c r="D32" s="3"/>
      <c r="E32" t="s">
        <v>32</v>
      </c>
      <c r="J32" s="1" t="s">
        <v>32</v>
      </c>
      <c r="K32" s="2"/>
      <c r="L32" s="2"/>
      <c r="M32" s="2"/>
      <c r="N32" s="3"/>
      <c r="O32" t="s">
        <v>37</v>
      </c>
    </row>
    <row r="33" spans="2:14" ht="13.5" thickBot="1">
      <c r="B33" s="2"/>
      <c r="C33" s="2"/>
      <c r="D33" s="2"/>
      <c r="J33" s="2"/>
      <c r="K33" s="2"/>
      <c r="L33" s="2"/>
      <c r="M33" s="2"/>
      <c r="N33" s="2"/>
    </row>
    <row r="34" spans="1:14" ht="12.75">
      <c r="A34" s="13" t="s">
        <v>30</v>
      </c>
      <c r="B34" s="14"/>
      <c r="C34" s="15"/>
      <c r="D34" s="2"/>
      <c r="J34" s="2"/>
      <c r="K34" s="2"/>
      <c r="L34" s="2"/>
      <c r="M34" s="2"/>
      <c r="N34" s="2"/>
    </row>
    <row r="35" spans="1:3" ht="12.75">
      <c r="A35" s="16" t="s">
        <v>14</v>
      </c>
      <c r="B35" s="12"/>
      <c r="C35" s="17">
        <v>500</v>
      </c>
    </row>
    <row r="36" spans="1:3" ht="12.75">
      <c r="A36" s="16" t="s">
        <v>15</v>
      </c>
      <c r="B36" s="12"/>
      <c r="C36" s="17">
        <v>100</v>
      </c>
    </row>
    <row r="37" spans="1:3" ht="12.75">
      <c r="A37" s="16" t="s">
        <v>16</v>
      </c>
      <c r="B37" s="12"/>
      <c r="C37" s="17">
        <v>900</v>
      </c>
    </row>
    <row r="38" spans="1:3" ht="13.5" thickBot="1">
      <c r="A38" s="18" t="s">
        <v>17</v>
      </c>
      <c r="B38" s="19"/>
      <c r="C38" s="20">
        <v>300</v>
      </c>
    </row>
    <row r="40" ht="12.75">
      <c r="A40" s="21" t="s">
        <v>42</v>
      </c>
    </row>
    <row r="41" ht="12.75">
      <c r="B41" t="s">
        <v>43</v>
      </c>
    </row>
    <row r="42" ht="12.75">
      <c r="B42" t="s">
        <v>44</v>
      </c>
    </row>
    <row r="43" ht="12.75">
      <c r="B43" t="s">
        <v>45</v>
      </c>
    </row>
    <row r="44" ht="12.75">
      <c r="B44" t="s">
        <v>46</v>
      </c>
    </row>
    <row r="45" ht="12.75">
      <c r="B45" t="s">
        <v>38</v>
      </c>
    </row>
    <row r="46" ht="12.75">
      <c r="C46" t="s">
        <v>39</v>
      </c>
    </row>
    <row r="47" ht="12.75">
      <c r="C47" t="s">
        <v>40</v>
      </c>
    </row>
    <row r="48" ht="12.75">
      <c r="B48" t="s">
        <v>47</v>
      </c>
    </row>
    <row r="49" ht="12.75">
      <c r="C49" t="s">
        <v>48</v>
      </c>
    </row>
    <row r="50" ht="12.75">
      <c r="B50" t="s">
        <v>41</v>
      </c>
    </row>
  </sheetData>
  <mergeCells count="4">
    <mergeCell ref="B2:D2"/>
    <mergeCell ref="E2:I2"/>
    <mergeCell ref="J2:N2"/>
    <mergeCell ref="A1:P1"/>
  </mergeCells>
  <printOptions/>
  <pageMargins left="0.5" right="0.5" top="0.75" bottom="0.75" header="0.5" footer="0.5"/>
  <pageSetup horizontalDpi="600" verticalDpi="600" orientation="landscape" scale="80" r:id="rId1"/>
  <headerFooter alignWithMargins="0">
    <oddHeader>&amp;C&amp;F &amp;A</oddHeader>
    <oddFooter>&amp;L&amp;D &amp;T&amp;R&amp;P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Salle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redmond</dc:creator>
  <cp:keywords/>
  <dc:description/>
  <cp:lastModifiedBy>redmond</cp:lastModifiedBy>
  <cp:lastPrinted>2005-04-05T13:47:28Z</cp:lastPrinted>
  <dcterms:created xsi:type="dcterms:W3CDTF">2005-04-04T19:23:39Z</dcterms:created>
  <dcterms:modified xsi:type="dcterms:W3CDTF">2005-04-05T17:41:21Z</dcterms:modified>
  <cp:category/>
  <cp:version/>
  <cp:contentType/>
  <cp:contentStatus/>
</cp:coreProperties>
</file>