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5" windowWidth="12300" windowHeight="7560" tabRatio="640" activeTab="0"/>
  </bookViews>
  <sheets>
    <sheet name="japanbank" sheetId="1" r:id="rId1"/>
    <sheet name="revised" sheetId="2" r:id="rId2"/>
    <sheet name="Answer Report 1" sheetId="3" r:id="rId3"/>
  </sheets>
  <definedNames>
    <definedName name="solver_adj" localSheetId="0" hidden="1">'japanbank'!$L$2:$L$7</definedName>
    <definedName name="solver_adj" localSheetId="1" hidden="1">'revised'!$L$2:$L$7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'japanbank'!$J$22</definedName>
    <definedName name="solver_opt" localSheetId="1" hidden="1">'revised'!$J$22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<sst xmlns="http://schemas.openxmlformats.org/spreadsheetml/2006/main" count="53" uniqueCount="30">
  <si>
    <t>Pred</t>
  </si>
  <si>
    <t>Diff</t>
  </si>
  <si>
    <t>Diff sq</t>
  </si>
  <si>
    <t>Wts</t>
  </si>
  <si>
    <t>Age</t>
  </si>
  <si>
    <t>Months for Loan</t>
  </si>
  <si>
    <t>Yrs w employer</t>
  </si>
  <si>
    <t>Money in Bank</t>
  </si>
  <si>
    <t>Monthly Pay</t>
  </si>
  <si>
    <t>Approved Amount</t>
  </si>
  <si>
    <t>Microsoft Excel 9.0 Answer Report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</si>
  <si>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</si>
  <si>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</si>
  <si>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</si>
  <si>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</si>
  <si>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</si>
  <si>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</si>
  <si>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</si>
  <si>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</si>
  <si>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$J$22</t>
  </si>
  <si>
    <t>$L$2</t>
  </si>
  <si>
    <t>$L$3</t>
  </si>
  <si>
    <t>$L$4</t>
  </si>
  <si>
    <t>$L$5</t>
  </si>
  <si>
    <t>$L$6</t>
  </si>
  <si>
    <t>$L$7</t>
  </si>
  <si>
    <t>correlation</t>
  </si>
  <si>
    <t>Worksheet: [bankregression.xls]Sheet2</t>
  </si>
  <si>
    <t>Report Created: 4/16/2004 10:49:14 AM</t>
  </si>
  <si>
    <t>correlation Diff sq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</si>
</sst>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17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3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E1">
      <selection activeCell="H23" sqref="H23"/>
    </sheetView>
  </sheetViews>
  <sheetFormatPr defaultColWidth="9.140625" defaultRowHeight="12.75"/>
  <cols>
    <col min="2" max="2" width="11.421875" style="0" bestFit="1" customWidth="1"/>
    <col min="6" max="6" width="11.421875" style="0" bestFit="1" customWidth="1"/>
    <col min="7" max="8" width="11.421875" style="0" customWidth="1"/>
    <col min="9" max="9" width="10.57421875" style="0" customWidth="1"/>
    <col min="10" max="10" width="11.00390625" style="0" bestFit="1" customWidth="1"/>
    <col min="12" max="12" width="10.140625" style="0" bestFit="1" customWidth="1"/>
  </cols>
  <sheetData>
    <row r="1" spans="1:12" ht="25.5">
      <c r="A1" t="s">
        <v>4</v>
      </c>
      <c r="B1" s="1" t="s">
        <v>7</v>
      </c>
      <c r="C1" s="1" t="s">
        <v>8</v>
      </c>
      <c r="D1" t="s">
        <v>5</v>
      </c>
      <c r="E1" t="s">
        <v>6</v>
      </c>
      <c r="F1" t="s">
        <v>9</v>
      </c>
      <c r="G1" t="s">
        <v>9</v>
      </c>
      <c r="H1" t="s">
        <v>0</v>
      </c>
      <c r="I1" t="s">
        <v>1</v>
      </c>
      <c r="J1" t="s">
        <v>2</v>
      </c>
      <c r="L1" t="s">
        <v>3</v>
      </c>
    </row>
    <row r="2" spans="1:12" ht="12.75">
      <c r="A2">
        <v>18</v>
      </c>
      <c r="B2" s="2">
        <v>1843</v>
      </c>
      <c r="C2" s="2">
        <v>92.15</v>
      </c>
      <c r="D2">
        <v>15</v>
      </c>
      <c r="E2">
        <v>1</v>
      </c>
      <c r="F2" s="2">
        <f>(A2*100+B2+C2*0.05)*(D2/10)*(E2/10)</f>
        <v>547.141125</v>
      </c>
      <c r="G2" s="2">
        <v>547.141125</v>
      </c>
      <c r="H2" s="3">
        <f>A2*$L$2+B2*$L$3+C2*$L$4+D2*$L$5+E2*$L$6+$L$7</f>
        <v>-3391.1339242699423</v>
      </c>
      <c r="I2" s="3">
        <f aca="true" t="shared" si="0" ref="I2:I21">G2-H2</f>
        <v>3938.2750492699424</v>
      </c>
      <c r="J2">
        <f>I2*I2</f>
        <v>15510010.363702167</v>
      </c>
      <c r="L2" s="9">
        <v>73.67865266578096</v>
      </c>
    </row>
    <row r="3" spans="1:12" ht="12.75">
      <c r="A3">
        <v>20</v>
      </c>
      <c r="B3" s="2">
        <v>921.5</v>
      </c>
      <c r="C3" s="2">
        <v>184.3</v>
      </c>
      <c r="D3">
        <v>20</v>
      </c>
      <c r="E3">
        <v>2</v>
      </c>
      <c r="F3" s="2">
        <f aca="true" t="shared" si="1" ref="F3:F21">(A3*100+B3+C3*0.05)*(D3/10)*(E3/10)</f>
        <v>1172.286</v>
      </c>
      <c r="G3" s="2">
        <v>1172.286</v>
      </c>
      <c r="H3" s="3">
        <f aca="true" t="shared" si="2" ref="H3:H21">A3*$L$2+B3*$L$3+C3*$L$4+D3*$L$5+E3*$L$6+$L$7</f>
        <v>-3237.5010668505774</v>
      </c>
      <c r="I3" s="3">
        <f t="shared" si="0"/>
        <v>4409.7870668505775</v>
      </c>
      <c r="J3">
        <f aca="true" t="shared" si="3" ref="J3:J21">I3*I3</f>
        <v>19446221.97496262</v>
      </c>
      <c r="L3" s="9">
        <v>1.4065030867878454</v>
      </c>
    </row>
    <row r="4" spans="1:12" ht="12.75">
      <c r="A4">
        <v>25</v>
      </c>
      <c r="B4" s="2">
        <v>460.75</v>
      </c>
      <c r="C4" s="2">
        <v>368.6</v>
      </c>
      <c r="D4">
        <v>12</v>
      </c>
      <c r="E4">
        <v>0</v>
      </c>
      <c r="F4" s="2">
        <f t="shared" si="1"/>
        <v>0</v>
      </c>
      <c r="G4" s="2">
        <v>0</v>
      </c>
      <c r="H4" s="3">
        <f t="shared" si="2"/>
        <v>-4440.316155532816</v>
      </c>
      <c r="I4" s="3">
        <f t="shared" si="0"/>
        <v>4440.316155532816</v>
      </c>
      <c r="J4">
        <f t="shared" si="3"/>
        <v>19716407.561085727</v>
      </c>
      <c r="L4" s="9">
        <v>5.047374540003731</v>
      </c>
    </row>
    <row r="5" spans="1:12" ht="12.75">
      <c r="A5">
        <v>40</v>
      </c>
      <c r="B5" s="2">
        <v>460.75</v>
      </c>
      <c r="C5" s="2">
        <v>645.05</v>
      </c>
      <c r="D5">
        <v>12</v>
      </c>
      <c r="E5">
        <v>2</v>
      </c>
      <c r="F5" s="2">
        <f t="shared" si="1"/>
        <v>1078.3205999999998</v>
      </c>
      <c r="G5" s="2">
        <v>1078.3205999999998</v>
      </c>
      <c r="H5" s="3">
        <f t="shared" si="2"/>
        <v>629.1555769079196</v>
      </c>
      <c r="I5" s="3">
        <f t="shared" si="0"/>
        <v>449.1650230920802</v>
      </c>
      <c r="J5">
        <f t="shared" si="3"/>
        <v>201749.21796930896</v>
      </c>
      <c r="L5" s="9">
        <v>-89.44400854670722</v>
      </c>
    </row>
    <row r="6" spans="1:12" ht="12.75">
      <c r="A6">
        <v>50</v>
      </c>
      <c r="B6" s="2">
        <v>460.75</v>
      </c>
      <c r="C6" s="2">
        <v>368.6</v>
      </c>
      <c r="D6">
        <v>12</v>
      </c>
      <c r="E6">
        <v>25</v>
      </c>
      <c r="F6" s="2">
        <f t="shared" si="1"/>
        <v>16437.54</v>
      </c>
      <c r="G6" s="2">
        <v>16437.54</v>
      </c>
      <c r="H6" s="3">
        <f t="shared" si="2"/>
        <v>29513.465796986577</v>
      </c>
      <c r="I6" s="3">
        <f t="shared" si="0"/>
        <v>-13075.925796986576</v>
      </c>
      <c r="J6">
        <f t="shared" si="3"/>
        <v>170979835.44829902</v>
      </c>
      <c r="L6" s="9">
        <v>1284.4726254349948</v>
      </c>
    </row>
    <row r="7" spans="1:12" ht="12.75">
      <c r="A7">
        <v>18</v>
      </c>
      <c r="B7" s="2">
        <v>921.5</v>
      </c>
      <c r="C7" s="2">
        <v>460.75</v>
      </c>
      <c r="D7">
        <v>8</v>
      </c>
      <c r="E7">
        <v>1</v>
      </c>
      <c r="F7" s="2">
        <f t="shared" si="1"/>
        <v>219.56300000000002</v>
      </c>
      <c r="G7" s="2">
        <v>219.56300000000002</v>
      </c>
      <c r="H7" s="3">
        <f t="shared" si="2"/>
        <v>-2200.6562034726167</v>
      </c>
      <c r="I7" s="3">
        <f t="shared" si="0"/>
        <v>2420.2192034726168</v>
      </c>
      <c r="J7">
        <f t="shared" si="3"/>
        <v>5857460.992857628</v>
      </c>
      <c r="L7" s="9">
        <v>-7717.462922299729</v>
      </c>
    </row>
    <row r="8" spans="1:10" ht="12.75">
      <c r="A8">
        <v>22</v>
      </c>
      <c r="B8" s="2">
        <v>921.5</v>
      </c>
      <c r="C8" s="2">
        <v>276.45</v>
      </c>
      <c r="D8">
        <v>8</v>
      </c>
      <c r="E8">
        <v>4</v>
      </c>
      <c r="F8" s="2">
        <f t="shared" si="1"/>
        <v>1003.3032000000002</v>
      </c>
      <c r="G8" s="2">
        <v>1003.3032000000002</v>
      </c>
      <c r="H8" s="3">
        <f t="shared" si="2"/>
        <v>1017.2451557728045</v>
      </c>
      <c r="I8" s="3">
        <f t="shared" si="0"/>
        <v>-13.941955772804363</v>
      </c>
      <c r="J8">
        <f t="shared" si="3"/>
        <v>194.3781307708329</v>
      </c>
    </row>
    <row r="9" spans="1:10" ht="12.75">
      <c r="A9">
        <v>28</v>
      </c>
      <c r="B9" s="2">
        <v>1382.25</v>
      </c>
      <c r="C9" s="2">
        <v>368.6</v>
      </c>
      <c r="D9">
        <v>10</v>
      </c>
      <c r="E9">
        <v>5</v>
      </c>
      <c r="F9" s="2">
        <f t="shared" si="1"/>
        <v>2100.34</v>
      </c>
      <c r="G9" s="2">
        <v>2100.34</v>
      </c>
      <c r="H9" s="3">
        <f t="shared" si="2"/>
        <v>3678.0635412079146</v>
      </c>
      <c r="I9" s="3">
        <f t="shared" si="0"/>
        <v>-1577.7235412079144</v>
      </c>
      <c r="J9">
        <f t="shared" si="3"/>
        <v>2489211.5724816415</v>
      </c>
    </row>
    <row r="10" spans="1:10" ht="12.75">
      <c r="A10">
        <v>40</v>
      </c>
      <c r="B10" s="2">
        <v>1843</v>
      </c>
      <c r="C10" s="2">
        <v>184.3</v>
      </c>
      <c r="D10">
        <v>20</v>
      </c>
      <c r="E10">
        <v>15</v>
      </c>
      <c r="F10" s="2">
        <f t="shared" si="1"/>
        <v>17556.645</v>
      </c>
      <c r="G10" s="2">
        <v>17556.645</v>
      </c>
      <c r="H10" s="3">
        <f t="shared" si="2"/>
        <v>16230.308711594975</v>
      </c>
      <c r="I10" s="3">
        <f t="shared" si="0"/>
        <v>1326.3362884050257</v>
      </c>
      <c r="J10">
        <f t="shared" si="3"/>
        <v>1759167.9499400195</v>
      </c>
    </row>
    <row r="11" spans="1:10" ht="12.75">
      <c r="A11">
        <v>50</v>
      </c>
      <c r="B11" s="2">
        <v>460.75</v>
      </c>
      <c r="C11" s="2">
        <v>368.6</v>
      </c>
      <c r="D11">
        <v>12</v>
      </c>
      <c r="E11">
        <v>0</v>
      </c>
      <c r="F11" s="2">
        <f t="shared" si="1"/>
        <v>0</v>
      </c>
      <c r="G11" s="2">
        <v>0</v>
      </c>
      <c r="H11" s="3">
        <f t="shared" si="2"/>
        <v>-2598.3498388882927</v>
      </c>
      <c r="I11" s="3">
        <f t="shared" si="0"/>
        <v>2598.3498388882927</v>
      </c>
      <c r="J11">
        <f t="shared" si="3"/>
        <v>6751421.885250816</v>
      </c>
    </row>
    <row r="12" spans="1:10" ht="12.75">
      <c r="A12">
        <v>18</v>
      </c>
      <c r="B12" s="2">
        <v>4607.5</v>
      </c>
      <c r="C12" s="2">
        <v>737.2</v>
      </c>
      <c r="D12">
        <v>20</v>
      </c>
      <c r="E12">
        <v>1</v>
      </c>
      <c r="F12" s="2">
        <f t="shared" si="1"/>
        <v>1288.872</v>
      </c>
      <c r="G12" s="2">
        <v>1288.872</v>
      </c>
      <c r="H12" s="3">
        <f t="shared" si="2"/>
        <v>3305.7327634509284</v>
      </c>
      <c r="I12" s="3">
        <f t="shared" si="0"/>
        <v>-2016.8607634509283</v>
      </c>
      <c r="J12">
        <f t="shared" si="3"/>
        <v>4067727.339147861</v>
      </c>
    </row>
    <row r="13" spans="1:10" ht="12.75">
      <c r="A13">
        <v>20</v>
      </c>
      <c r="B13" s="2">
        <v>4607.5</v>
      </c>
      <c r="C13" s="2">
        <v>921.5</v>
      </c>
      <c r="D13">
        <v>20</v>
      </c>
      <c r="E13">
        <v>2</v>
      </c>
      <c r="F13" s="2">
        <f t="shared" si="1"/>
        <v>2661.4300000000003</v>
      </c>
      <c r="G13" s="2">
        <v>2661.43</v>
      </c>
      <c r="H13" s="3">
        <f t="shared" si="2"/>
        <v>5667.793821940172</v>
      </c>
      <c r="I13" s="3">
        <f t="shared" si="0"/>
        <v>-3006.3638219401723</v>
      </c>
      <c r="J13">
        <f t="shared" si="3"/>
        <v>9038223.429870721</v>
      </c>
    </row>
    <row r="14" spans="1:10" ht="12.75">
      <c r="A14">
        <v>25</v>
      </c>
      <c r="B14" s="2">
        <v>4607.5</v>
      </c>
      <c r="C14" s="2">
        <v>460.75</v>
      </c>
      <c r="D14">
        <v>20</v>
      </c>
      <c r="E14">
        <v>5</v>
      </c>
      <c r="F14" s="2">
        <f t="shared" si="1"/>
        <v>7130.5375</v>
      </c>
      <c r="G14" s="2">
        <v>7130.5375</v>
      </c>
      <c r="H14" s="3">
        <f t="shared" si="2"/>
        <v>7564.027142267342</v>
      </c>
      <c r="I14" s="3">
        <f t="shared" si="0"/>
        <v>-433.4896422673419</v>
      </c>
      <c r="J14">
        <f t="shared" si="3"/>
        <v>187913.26995306803</v>
      </c>
    </row>
    <row r="15" spans="1:10" ht="12.75">
      <c r="A15">
        <v>38</v>
      </c>
      <c r="B15" s="2">
        <v>13822.5</v>
      </c>
      <c r="C15" s="2">
        <v>921.5</v>
      </c>
      <c r="D15">
        <v>20</v>
      </c>
      <c r="E15">
        <v>15</v>
      </c>
      <c r="F15" s="2">
        <f t="shared" si="1"/>
        <v>53005.725000000006</v>
      </c>
      <c r="G15" s="2">
        <v>53005.725000000006</v>
      </c>
      <c r="H15" s="3">
        <f t="shared" si="2"/>
        <v>36653.079645329155</v>
      </c>
      <c r="I15" s="3">
        <f t="shared" si="0"/>
        <v>16352.64535467085</v>
      </c>
      <c r="J15">
        <f t="shared" si="3"/>
        <v>267409010.09563816</v>
      </c>
    </row>
    <row r="16" spans="1:10" ht="12.75">
      <c r="A16">
        <v>50</v>
      </c>
      <c r="B16" s="2">
        <v>4607.5</v>
      </c>
      <c r="C16" s="2">
        <v>1382.25</v>
      </c>
      <c r="D16">
        <v>20</v>
      </c>
      <c r="E16">
        <v>8</v>
      </c>
      <c r="F16" s="2">
        <f t="shared" si="1"/>
        <v>15482.58</v>
      </c>
      <c r="G16" s="2">
        <v>15482.58</v>
      </c>
      <c r="H16" s="3">
        <f t="shared" si="2"/>
        <v>17910.566973830286</v>
      </c>
      <c r="I16" s="3">
        <f t="shared" si="0"/>
        <v>-2427.986973830286</v>
      </c>
      <c r="J16">
        <f t="shared" si="3"/>
        <v>5895120.74508955</v>
      </c>
    </row>
    <row r="17" spans="1:10" ht="12.75">
      <c r="A17">
        <v>19</v>
      </c>
      <c r="B17" s="2">
        <v>4607.5</v>
      </c>
      <c r="C17" s="2">
        <v>645.05</v>
      </c>
      <c r="D17">
        <v>20</v>
      </c>
      <c r="E17">
        <v>2</v>
      </c>
      <c r="F17" s="2">
        <f t="shared" si="1"/>
        <v>2615.901</v>
      </c>
      <c r="G17" s="2">
        <v>2615.901</v>
      </c>
      <c r="H17" s="3">
        <f t="shared" si="2"/>
        <v>4198.768477690358</v>
      </c>
      <c r="I17" s="3">
        <f t="shared" si="0"/>
        <v>-1582.867477690358</v>
      </c>
      <c r="J17">
        <f t="shared" si="3"/>
        <v>2505469.451929836</v>
      </c>
    </row>
    <row r="18" spans="1:10" ht="12.75">
      <c r="A18">
        <v>21</v>
      </c>
      <c r="B18" s="2">
        <v>13822.5</v>
      </c>
      <c r="C18" s="2">
        <v>276.45</v>
      </c>
      <c r="D18">
        <v>20</v>
      </c>
      <c r="E18">
        <v>3</v>
      </c>
      <c r="F18" s="2">
        <f t="shared" si="1"/>
        <v>9561.7935</v>
      </c>
      <c r="G18" s="2">
        <v>9561.7935</v>
      </c>
      <c r="H18" s="3">
        <f t="shared" si="2"/>
        <v>16731.06209776154</v>
      </c>
      <c r="I18" s="3">
        <f t="shared" si="0"/>
        <v>-7169.26859776154</v>
      </c>
      <c r="J18">
        <f t="shared" si="3"/>
        <v>51398412.22684972</v>
      </c>
    </row>
    <row r="19" spans="1:10" ht="12.75">
      <c r="A19">
        <v>25</v>
      </c>
      <c r="B19" s="2">
        <v>13822.5</v>
      </c>
      <c r="C19" s="2">
        <v>921.5</v>
      </c>
      <c r="D19">
        <v>20</v>
      </c>
      <c r="E19">
        <v>2</v>
      </c>
      <c r="F19" s="2">
        <f t="shared" si="1"/>
        <v>6547.43</v>
      </c>
      <c r="G19" s="2">
        <v>6547.43</v>
      </c>
      <c r="H19" s="3">
        <f t="shared" si="2"/>
        <v>18997.11303001907</v>
      </c>
      <c r="I19" s="3">
        <f t="shared" si="0"/>
        <v>-12449.68303001907</v>
      </c>
      <c r="J19">
        <f t="shared" si="3"/>
        <v>154994607.5479448</v>
      </c>
    </row>
    <row r="20" spans="1:10" ht="12.75">
      <c r="A20">
        <v>38</v>
      </c>
      <c r="B20" s="2">
        <v>9215</v>
      </c>
      <c r="C20" s="2">
        <v>921.5</v>
      </c>
      <c r="D20">
        <v>20</v>
      </c>
      <c r="E20">
        <v>15</v>
      </c>
      <c r="F20" s="2">
        <f t="shared" si="1"/>
        <v>39183.225000000006</v>
      </c>
      <c r="G20" s="2">
        <v>39183.225000000006</v>
      </c>
      <c r="H20" s="3">
        <f t="shared" si="2"/>
        <v>30172.616672954162</v>
      </c>
      <c r="I20" s="3">
        <f t="shared" si="0"/>
        <v>9010.608327045844</v>
      </c>
      <c r="J20">
        <f t="shared" si="3"/>
        <v>81191062.4234279</v>
      </c>
    </row>
    <row r="21" spans="1:10" ht="12.75">
      <c r="A21">
        <v>50</v>
      </c>
      <c r="B21" s="2">
        <v>4607.5</v>
      </c>
      <c r="C21" s="2">
        <v>921.5</v>
      </c>
      <c r="D21">
        <v>30</v>
      </c>
      <c r="E21">
        <v>2</v>
      </c>
      <c r="F21" s="2">
        <f t="shared" si="1"/>
        <v>5792.145</v>
      </c>
      <c r="G21" s="2">
        <v>5792.145</v>
      </c>
      <c r="H21" s="3">
        <f t="shared" si="2"/>
        <v>6983.713316446526</v>
      </c>
      <c r="I21" s="3">
        <f t="shared" si="0"/>
        <v>-1191.5683164465254</v>
      </c>
      <c r="J21">
        <f t="shared" si="3"/>
        <v>1419835.0527592069</v>
      </c>
    </row>
    <row r="22" spans="7:10" ht="12.75">
      <c r="G22" t="s">
        <v>26</v>
      </c>
      <c r="H22" s="3">
        <f>CORREL(G2:G21,H2:H21)</f>
        <v>0.8829471811388364</v>
      </c>
      <c r="J22">
        <f>SUM(J2:J21)</f>
        <v>820819062.9272904</v>
      </c>
    </row>
    <row r="98" ht="12.75">
      <c r="J98">
        <f>SUM(J2:J97)</f>
        <v>1641638125.8545809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E1">
      <selection activeCell="I24" sqref="I24"/>
    </sheetView>
  </sheetViews>
  <sheetFormatPr defaultColWidth="9.140625" defaultRowHeight="12.75"/>
  <cols>
    <col min="8" max="8" width="10.8515625" style="0" customWidth="1"/>
    <col min="9" max="9" width="11.00390625" style="0" customWidth="1"/>
    <col min="10" max="10" width="13.00390625" style="0" customWidth="1"/>
  </cols>
  <sheetData>
    <row r="1" spans="1:12" ht="25.5">
      <c r="A1" t="s">
        <v>4</v>
      </c>
      <c r="B1" s="1" t="s">
        <v>7</v>
      </c>
      <c r="C1" s="1" t="s">
        <v>8</v>
      </c>
      <c r="D1" t="s">
        <v>5</v>
      </c>
      <c r="E1" t="s">
        <v>6</v>
      </c>
      <c r="F1" t="s">
        <v>9</v>
      </c>
      <c r="G1" t="s">
        <v>9</v>
      </c>
      <c r="H1" t="s">
        <v>0</v>
      </c>
      <c r="I1" t="s">
        <v>1</v>
      </c>
      <c r="J1" t="s">
        <v>2</v>
      </c>
      <c r="L1" t="s">
        <v>3</v>
      </c>
    </row>
    <row r="2" spans="1:12" ht="12.75">
      <c r="A2">
        <v>18</v>
      </c>
      <c r="B2" s="2">
        <v>1843</v>
      </c>
      <c r="C2" s="2">
        <v>92.15</v>
      </c>
      <c r="D2">
        <v>15</v>
      </c>
      <c r="E2">
        <v>1</v>
      </c>
      <c r="F2" s="2">
        <f>(A2*100+B2+C2*0.05)*(D2/10)*(E2/10)</f>
        <v>547.141125</v>
      </c>
      <c r="G2" s="2">
        <v>547.141125</v>
      </c>
      <c r="H2" s="3">
        <f>A2*$L$2+B2*$L$3+C2*$L$4+D2*$L$5+E2*$L$6+$L$7</f>
        <v>-4473.586093557172</v>
      </c>
      <c r="I2" s="3">
        <f aca="true" t="shared" si="0" ref="I2:I21">G2-H2</f>
        <v>5020.727218557172</v>
      </c>
      <c r="J2">
        <f>I2*I2</f>
        <v>25207701.803160835</v>
      </c>
      <c r="L2" s="9">
        <v>95.56664175111507</v>
      </c>
    </row>
    <row r="3" spans="1:12" ht="12.75">
      <c r="A3">
        <v>20</v>
      </c>
      <c r="B3" s="2">
        <v>921.5</v>
      </c>
      <c r="C3" s="2">
        <v>184.3</v>
      </c>
      <c r="D3">
        <v>20</v>
      </c>
      <c r="E3">
        <v>2</v>
      </c>
      <c r="F3" s="2">
        <f aca="true" t="shared" si="1" ref="F3:F21">(A3*100+B3+C3*0.05)*(D3/10)*(E3/10)</f>
        <v>1172.286</v>
      </c>
      <c r="G3" s="2">
        <v>1172.286</v>
      </c>
      <c r="H3" s="3">
        <f aca="true" t="shared" si="2" ref="H3:H21">A3*$L$2+B3*$L$3+C3*$L$4+D3*$L$5+E3*$L$6+$L$7</f>
        <v>-5810.839554303775</v>
      </c>
      <c r="I3" s="3">
        <f t="shared" si="0"/>
        <v>6983.125554303775</v>
      </c>
      <c r="J3">
        <f aca="true" t="shared" si="3" ref="J3:J21">I3*I3</f>
        <v>48764042.50717041</v>
      </c>
      <c r="L3" s="9">
        <v>1.579131869058408</v>
      </c>
    </row>
    <row r="4" spans="1:12" ht="12.75">
      <c r="A4">
        <v>25</v>
      </c>
      <c r="B4" s="2">
        <v>460.75</v>
      </c>
      <c r="C4" s="2">
        <v>368.6</v>
      </c>
      <c r="D4">
        <v>12</v>
      </c>
      <c r="E4">
        <v>0</v>
      </c>
      <c r="F4" s="2">
        <f t="shared" si="1"/>
        <v>0</v>
      </c>
      <c r="G4" s="2">
        <v>0</v>
      </c>
      <c r="H4" s="3">
        <f t="shared" si="2"/>
        <v>-4940.089751774356</v>
      </c>
      <c r="I4" s="3">
        <f t="shared" si="0"/>
        <v>4940.089751774356</v>
      </c>
      <c r="J4">
        <f t="shared" si="3"/>
        <v>24404486.755586017</v>
      </c>
      <c r="L4" s="9">
        <v>4.608107936813212</v>
      </c>
    </row>
    <row r="5" spans="1:12" ht="12.75">
      <c r="A5">
        <v>40</v>
      </c>
      <c r="B5" s="2">
        <v>460.75</v>
      </c>
      <c r="C5" s="2">
        <v>645.05</v>
      </c>
      <c r="D5">
        <v>12</v>
      </c>
      <c r="E5">
        <v>2</v>
      </c>
      <c r="F5" s="2">
        <f t="shared" si="1"/>
        <v>1078.3205999999998</v>
      </c>
      <c r="G5" s="2">
        <v>1078.3205999999998</v>
      </c>
      <c r="H5" s="3">
        <f t="shared" si="2"/>
        <v>394.0157514960156</v>
      </c>
      <c r="I5" s="3">
        <f t="shared" si="0"/>
        <v>684.3048485039842</v>
      </c>
      <c r="J5">
        <f t="shared" si="3"/>
        <v>468273.12568606075</v>
      </c>
      <c r="L5" s="9">
        <v>-362.2402184449328</v>
      </c>
    </row>
    <row r="6" spans="1:12" ht="12.75">
      <c r="A6">
        <v>50</v>
      </c>
      <c r="B6" s="2">
        <v>460.75</v>
      </c>
      <c r="C6" s="2">
        <v>368.6</v>
      </c>
      <c r="D6">
        <v>12</v>
      </c>
      <c r="E6">
        <v>25</v>
      </c>
      <c r="F6" s="2">
        <f t="shared" si="1"/>
        <v>16437.54</v>
      </c>
      <c r="G6" s="2">
        <v>16437.54</v>
      </c>
      <c r="H6" s="3">
        <f t="shared" si="2"/>
        <v>30282.756765398917</v>
      </c>
      <c r="I6" s="3">
        <f t="shared" si="0"/>
        <v>-13845.216765398916</v>
      </c>
      <c r="J6">
        <f t="shared" si="3"/>
        <v>191690027.28088322</v>
      </c>
      <c r="L6" s="9">
        <v>1313.347218935816</v>
      </c>
    </row>
    <row r="7" spans="1:12" ht="12.75">
      <c r="A7">
        <v>18</v>
      </c>
      <c r="B7" s="2">
        <v>921.5</v>
      </c>
      <c r="C7" s="2">
        <v>460.75</v>
      </c>
      <c r="D7">
        <v>8</v>
      </c>
      <c r="E7">
        <v>1</v>
      </c>
      <c r="F7" s="2">
        <f t="shared" si="1"/>
        <v>219.56300000000002</v>
      </c>
      <c r="G7" s="2">
        <v>219.56300000000002</v>
      </c>
      <c r="H7" s="3">
        <f t="shared" si="2"/>
        <v>-1694.525996270615</v>
      </c>
      <c r="I7" s="3">
        <f t="shared" si="0"/>
        <v>1914.088996270615</v>
      </c>
      <c r="J7">
        <f t="shared" si="3"/>
        <v>3663736.685644251</v>
      </c>
      <c r="L7" s="9">
        <v>-5408.506768391051</v>
      </c>
    </row>
    <row r="8" spans="1:10" ht="12.75">
      <c r="A8">
        <v>22</v>
      </c>
      <c r="B8" s="2">
        <v>921.5</v>
      </c>
      <c r="C8" s="2">
        <v>276.45</v>
      </c>
      <c r="D8">
        <v>8</v>
      </c>
      <c r="E8">
        <v>4</v>
      </c>
      <c r="F8" s="2">
        <f t="shared" si="1"/>
        <v>1003.3032000000002</v>
      </c>
      <c r="G8" s="2">
        <v>1003.3032000000002</v>
      </c>
      <c r="H8" s="3">
        <f t="shared" si="2"/>
        <v>1778.5079347866176</v>
      </c>
      <c r="I8" s="3">
        <f t="shared" si="0"/>
        <v>-775.2047347866175</v>
      </c>
      <c r="J8">
        <f t="shared" si="3"/>
        <v>600942.38083559</v>
      </c>
    </row>
    <row r="9" spans="1:10" ht="12.75">
      <c r="A9">
        <v>28</v>
      </c>
      <c r="B9" s="2">
        <v>1382.25</v>
      </c>
      <c r="C9" s="2">
        <v>368.6</v>
      </c>
      <c r="D9">
        <v>10</v>
      </c>
      <c r="E9">
        <v>5</v>
      </c>
      <c r="F9" s="2">
        <f t="shared" si="1"/>
        <v>2100.34</v>
      </c>
      <c r="G9" s="2">
        <v>2100.34</v>
      </c>
      <c r="H9" s="3">
        <f t="shared" si="2"/>
        <v>4092.996722385258</v>
      </c>
      <c r="I9" s="3">
        <f t="shared" si="0"/>
        <v>-1992.656722385258</v>
      </c>
      <c r="J9">
        <f t="shared" si="3"/>
        <v>3970680.8132671593</v>
      </c>
    </row>
    <row r="10" spans="1:10" ht="12.75">
      <c r="A10">
        <v>40</v>
      </c>
      <c r="B10" s="2">
        <v>1843</v>
      </c>
      <c r="C10" s="2">
        <v>184.3</v>
      </c>
      <c r="D10">
        <v>20</v>
      </c>
      <c r="E10">
        <v>15</v>
      </c>
      <c r="F10" s="2">
        <f t="shared" si="1"/>
        <v>17556.645</v>
      </c>
      <c r="G10" s="2">
        <v>17556.645</v>
      </c>
      <c r="H10" s="3">
        <f t="shared" si="2"/>
        <v>14629.177144221458</v>
      </c>
      <c r="I10" s="3">
        <f t="shared" si="0"/>
        <v>2927.467855778543</v>
      </c>
      <c r="J10">
        <f t="shared" si="3"/>
        <v>8570068.04661662</v>
      </c>
    </row>
    <row r="11" spans="1:10" ht="12.75">
      <c r="A11">
        <v>50</v>
      </c>
      <c r="B11" s="2">
        <v>460.75</v>
      </c>
      <c r="C11" s="2">
        <v>368.6</v>
      </c>
      <c r="D11">
        <v>12</v>
      </c>
      <c r="E11">
        <v>0</v>
      </c>
      <c r="F11" s="2">
        <f t="shared" si="1"/>
        <v>0</v>
      </c>
      <c r="G11" s="2">
        <v>0</v>
      </c>
      <c r="H11" s="3">
        <f t="shared" si="2"/>
        <v>-2550.9237079964787</v>
      </c>
      <c r="I11" s="3">
        <f t="shared" si="0"/>
        <v>2550.9237079964787</v>
      </c>
      <c r="J11">
        <f t="shared" si="3"/>
        <v>6507211.764018504</v>
      </c>
    </row>
    <row r="12" spans="1:10" ht="12.75">
      <c r="A12">
        <v>18</v>
      </c>
      <c r="B12" s="2">
        <v>4607.5</v>
      </c>
      <c r="C12" s="2">
        <v>737.2</v>
      </c>
      <c r="D12">
        <v>20</v>
      </c>
      <c r="E12">
        <v>1</v>
      </c>
      <c r="F12" s="2">
        <f t="shared" si="1"/>
        <v>1288.872</v>
      </c>
      <c r="G12" s="2">
        <v>0</v>
      </c>
      <c r="H12" s="3">
        <f t="shared" si="2"/>
        <v>1053.1828908714942</v>
      </c>
      <c r="I12" s="3">
        <f t="shared" si="0"/>
        <v>-1053.1828908714942</v>
      </c>
      <c r="J12">
        <f t="shared" si="3"/>
        <v>1109194.2016244377</v>
      </c>
    </row>
    <row r="13" spans="1:10" ht="12.75">
      <c r="A13">
        <v>20</v>
      </c>
      <c r="B13" s="2">
        <v>4607.5</v>
      </c>
      <c r="C13" s="2">
        <v>921.5</v>
      </c>
      <c r="D13">
        <v>20</v>
      </c>
      <c r="E13">
        <v>2</v>
      </c>
      <c r="F13" s="2">
        <f t="shared" si="1"/>
        <v>2661.4300000000003</v>
      </c>
      <c r="G13" s="2">
        <v>0</v>
      </c>
      <c r="H13" s="3">
        <f t="shared" si="2"/>
        <v>3406.937686064217</v>
      </c>
      <c r="I13" s="3">
        <f t="shared" si="0"/>
        <v>-3406.937686064217</v>
      </c>
      <c r="J13">
        <f t="shared" si="3"/>
        <v>11607224.3967246</v>
      </c>
    </row>
    <row r="14" spans="1:10" ht="12.75">
      <c r="A14">
        <v>25</v>
      </c>
      <c r="B14" s="2">
        <v>4607.5</v>
      </c>
      <c r="C14" s="2">
        <v>460.75</v>
      </c>
      <c r="D14">
        <v>20</v>
      </c>
      <c r="E14">
        <v>5</v>
      </c>
      <c r="F14" s="2">
        <f t="shared" si="1"/>
        <v>7130.5375</v>
      </c>
      <c r="G14" s="2">
        <v>0</v>
      </c>
      <c r="H14" s="3">
        <f t="shared" si="2"/>
        <v>5701.626819740553</v>
      </c>
      <c r="I14" s="3">
        <f t="shared" si="0"/>
        <v>-5701.626819740553</v>
      </c>
      <c r="J14">
        <f t="shared" si="3"/>
        <v>32508548.391584776</v>
      </c>
    </row>
    <row r="15" spans="1:10" ht="12.75">
      <c r="A15">
        <v>38</v>
      </c>
      <c r="B15" s="2">
        <v>13822.5</v>
      </c>
      <c r="C15" s="2">
        <v>921.5</v>
      </c>
      <c r="D15">
        <v>20</v>
      </c>
      <c r="E15">
        <v>15</v>
      </c>
      <c r="F15" s="2">
        <f t="shared" si="1"/>
        <v>53005.725000000006</v>
      </c>
      <c r="G15" s="2">
        <v>53005.725000000006</v>
      </c>
      <c r="H15" s="3">
        <f t="shared" si="2"/>
        <v>36752.35125712313</v>
      </c>
      <c r="I15" s="3">
        <f t="shared" si="0"/>
        <v>16253.373742876873</v>
      </c>
      <c r="J15">
        <f t="shared" si="3"/>
        <v>264172158.02563936</v>
      </c>
    </row>
    <row r="16" spans="1:10" ht="12.75">
      <c r="A16">
        <v>50</v>
      </c>
      <c r="B16" s="2">
        <v>4607.5</v>
      </c>
      <c r="C16" s="2">
        <v>1382.25</v>
      </c>
      <c r="D16">
        <v>20</v>
      </c>
      <c r="E16">
        <v>8</v>
      </c>
      <c r="F16" s="2">
        <f t="shared" si="1"/>
        <v>15482.58</v>
      </c>
      <c r="G16" s="2">
        <v>15482.58</v>
      </c>
      <c r="H16" s="3">
        <f t="shared" si="2"/>
        <v>16277.20598409925</v>
      </c>
      <c r="I16" s="3">
        <f t="shared" si="0"/>
        <v>-794.6259840992498</v>
      </c>
      <c r="J16">
        <f t="shared" si="3"/>
        <v>631430.4546057011</v>
      </c>
    </row>
    <row r="17" spans="1:10" ht="12.75">
      <c r="A17">
        <v>19</v>
      </c>
      <c r="B17" s="2">
        <v>4607.5</v>
      </c>
      <c r="C17" s="2">
        <v>645.05</v>
      </c>
      <c r="D17">
        <v>20</v>
      </c>
      <c r="E17">
        <v>2</v>
      </c>
      <c r="F17" s="2">
        <f t="shared" si="1"/>
        <v>2615.901</v>
      </c>
      <c r="G17" s="2">
        <v>0</v>
      </c>
      <c r="H17" s="3">
        <f t="shared" si="2"/>
        <v>2037.4596051810895</v>
      </c>
      <c r="I17" s="3">
        <f t="shared" si="0"/>
        <v>-2037.4596051810895</v>
      </c>
      <c r="J17">
        <f t="shared" si="3"/>
        <v>4151241.6427446813</v>
      </c>
    </row>
    <row r="18" spans="1:10" ht="12.75">
      <c r="A18">
        <v>21</v>
      </c>
      <c r="B18" s="2">
        <v>13822.5</v>
      </c>
      <c r="C18" s="2">
        <v>276.45</v>
      </c>
      <c r="D18">
        <v>20</v>
      </c>
      <c r="E18">
        <v>3</v>
      </c>
      <c r="F18" s="2">
        <f t="shared" si="1"/>
        <v>9561.7935</v>
      </c>
      <c r="G18" s="2">
        <v>9561.7935</v>
      </c>
      <c r="H18" s="3">
        <f t="shared" si="2"/>
        <v>16395.09169548301</v>
      </c>
      <c r="I18" s="3">
        <f t="shared" si="0"/>
        <v>-6833.29819548301</v>
      </c>
      <c r="J18">
        <f t="shared" si="3"/>
        <v>46693964.228391364</v>
      </c>
    </row>
    <row r="19" spans="1:10" ht="12.75">
      <c r="A19">
        <v>25</v>
      </c>
      <c r="B19" s="2">
        <v>13822.5</v>
      </c>
      <c r="C19" s="2">
        <v>921.5</v>
      </c>
      <c r="D19">
        <v>20</v>
      </c>
      <c r="E19">
        <v>2</v>
      </c>
      <c r="F19" s="2">
        <f t="shared" si="1"/>
        <v>6547.43</v>
      </c>
      <c r="G19" s="2">
        <v>6547.43</v>
      </c>
      <c r="H19" s="3">
        <f t="shared" si="2"/>
        <v>18436.471068193023</v>
      </c>
      <c r="I19" s="3">
        <f t="shared" si="0"/>
        <v>-11889.041068193023</v>
      </c>
      <c r="J19">
        <f t="shared" si="3"/>
        <v>141349297.52118027</v>
      </c>
    </row>
    <row r="20" spans="1:10" ht="12.75">
      <c r="A20">
        <v>38</v>
      </c>
      <c r="B20" s="2">
        <v>9215</v>
      </c>
      <c r="C20" s="2">
        <v>921.5</v>
      </c>
      <c r="D20">
        <v>20</v>
      </c>
      <c r="E20">
        <v>15</v>
      </c>
      <c r="F20" s="2">
        <f t="shared" si="1"/>
        <v>39183.225000000006</v>
      </c>
      <c r="G20" s="2">
        <v>39183.225000000006</v>
      </c>
      <c r="H20" s="3">
        <f t="shared" si="2"/>
        <v>29476.50117043651</v>
      </c>
      <c r="I20" s="3">
        <f t="shared" si="0"/>
        <v>9706.723829563496</v>
      </c>
      <c r="J20">
        <f t="shared" si="3"/>
        <v>94220487.50341582</v>
      </c>
    </row>
    <row r="21" spans="1:10" ht="12.75">
      <c r="A21">
        <v>50</v>
      </c>
      <c r="B21" s="2">
        <v>4607.5</v>
      </c>
      <c r="C21" s="2">
        <v>921.5</v>
      </c>
      <c r="D21">
        <v>30</v>
      </c>
      <c r="E21">
        <v>2</v>
      </c>
      <c r="F21" s="2">
        <f t="shared" si="1"/>
        <v>5792.145</v>
      </c>
      <c r="G21" s="2">
        <v>0</v>
      </c>
      <c r="H21" s="3">
        <f t="shared" si="2"/>
        <v>2651.5347541483407</v>
      </c>
      <c r="I21" s="3">
        <f t="shared" si="0"/>
        <v>-2651.5347541483407</v>
      </c>
      <c r="J21">
        <f t="shared" si="3"/>
        <v>7030636.552456501</v>
      </c>
    </row>
    <row r="22" spans="7:10" ht="12.75">
      <c r="G22" t="s">
        <v>26</v>
      </c>
      <c r="H22" s="3">
        <f>CORREL(G2:G21,H2:H21)</f>
        <v>0.8766435085339545</v>
      </c>
      <c r="J22">
        <f>SUM(J2:J21)</f>
        <v>917321354.0812361</v>
      </c>
    </row>
  </sheetData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421875" style="0" bestFit="1" customWidth="1"/>
    <col min="4" max="4" width="14.28125" style="0" bestFit="1" customWidth="1"/>
    <col min="5" max="5" width="12.00390625" style="0" bestFit="1" customWidth="1"/>
  </cols>
  <sheetData>
    <row r="1" ht="12.75">
      <c r="A1" s="4" t="s">
        <v>10</v>
      </c>
    </row>
    <row r="2" ht="12.75">
      <c r="A2" s="4" t="s">
        <v>27</v>
      </c>
    </row>
    <row r="3" ht="12.75">
      <c r="A3" s="4" t="s">
        <v>28</v>
      </c>
    </row>
    <row r="6" ht="13.5" thickBot="1">
      <c r="A6" t="s">
        <v>11</v>
      </c>
    </row>
    <row r="7" spans="2:5" ht="13.5" thickBot="1">
      <c r="B7" s="6" t="s">
        <v>12</v>
      </c>
      <c r="C7" s="6" t="s">
        <v>13</v>
      </c>
      <c r="D7" s="6" t="s">
        <v>14</v>
      </c>
      <c r="E7" s="6" t="s">
        <v>15</v>
      </c>
    </row>
    <row r="8" spans="2:5" ht="13.5" thickBot="1">
      <c r="B8" s="5" t="s">
        <v>19</v>
      </c>
      <c r="C8" s="5" t="s">
        <v>29</v>
      </c>
      <c r="D8" s="8">
        <v>970268292.6004972</v>
      </c>
      <c r="E8" s="8">
        <v>917321354.0812361</v>
      </c>
    </row>
    <row r="11" ht="13.5" thickBot="1">
      <c r="A11" t="s">
        <v>16</v>
      </c>
    </row>
    <row r="12" spans="2:5" ht="13.5" thickBot="1">
      <c r="B12" s="6" t="s">
        <v>12</v>
      </c>
      <c r="C12" s="6" t="s">
        <v>13</v>
      </c>
      <c r="D12" s="6" t="s">
        <v>14</v>
      </c>
      <c r="E12" s="6" t="s">
        <v>15</v>
      </c>
    </row>
    <row r="13" spans="2:5" ht="12.75">
      <c r="B13" s="7" t="s">
        <v>20</v>
      </c>
      <c r="C13" s="7" t="s">
        <v>3</v>
      </c>
      <c r="D13" s="10">
        <v>73.67967203300125</v>
      </c>
      <c r="E13" s="10">
        <v>95.56664175111507</v>
      </c>
    </row>
    <row r="14" spans="2:5" ht="12.75">
      <c r="B14" s="7" t="s">
        <v>21</v>
      </c>
      <c r="C14" s="7" t="s">
        <v>3</v>
      </c>
      <c r="D14" s="10">
        <v>1.4065041651310435</v>
      </c>
      <c r="E14" s="10">
        <v>1.579131869058408</v>
      </c>
    </row>
    <row r="15" spans="2:5" ht="12.75">
      <c r="B15" s="7" t="s">
        <v>22</v>
      </c>
      <c r="C15" s="7" t="s">
        <v>3</v>
      </c>
      <c r="D15" s="10">
        <v>5.047371049102811</v>
      </c>
      <c r="E15" s="10">
        <v>4.608107936813212</v>
      </c>
    </row>
    <row r="16" spans="2:5" ht="12.75">
      <c r="B16" s="7" t="s">
        <v>23</v>
      </c>
      <c r="C16" s="7" t="s">
        <v>3</v>
      </c>
      <c r="D16" s="10">
        <v>-89.44320766990424</v>
      </c>
      <c r="E16" s="10">
        <v>-362.2402184449328</v>
      </c>
    </row>
    <row r="17" spans="2:5" ht="12.75">
      <c r="B17" s="7" t="s">
        <v>24</v>
      </c>
      <c r="C17" s="7" t="s">
        <v>3</v>
      </c>
      <c r="D17" s="10">
        <v>1284.471822025358</v>
      </c>
      <c r="E17" s="10">
        <v>1313.347218935816</v>
      </c>
    </row>
    <row r="18" spans="2:5" ht="13.5" thickBot="1">
      <c r="B18" s="5" t="s">
        <v>25</v>
      </c>
      <c r="C18" s="5" t="s">
        <v>3</v>
      </c>
      <c r="D18" s="11">
        <v>-7717.506634984998</v>
      </c>
      <c r="E18" s="11">
        <v>-5408.506768391051</v>
      </c>
    </row>
    <row r="21" ht="12.75">
      <c r="A21" t="s">
        <v>17</v>
      </c>
    </row>
    <row r="22" ht="12.75">
      <c r="B22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redmond</cp:lastModifiedBy>
  <cp:lastPrinted>2004-04-16T14:51:01Z</cp:lastPrinted>
  <dcterms:created xsi:type="dcterms:W3CDTF">2004-03-01T16:12:10Z</dcterms:created>
  <dcterms:modified xsi:type="dcterms:W3CDTF">2005-10-17T19:24:49Z</dcterms:modified>
  <cp:category/>
  <cp:version/>
  <cp:contentType/>
  <cp:contentStatus/>
</cp:coreProperties>
</file>