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4" yWindow="84" windowWidth="11340" windowHeight="7272" activeTab="3"/>
  </bookViews>
  <sheets>
    <sheet name="Sheet1" sheetId="1" r:id="rId1"/>
    <sheet name="Witten" sheetId="2" r:id="rId2"/>
    <sheet name="2classentropy" sheetId="3" r:id="rId3"/>
    <sheet name="discretization" sheetId="4" r:id="rId4"/>
  </sheets>
  <definedNames/>
  <calcPr fullCalcOnLoad="1"/>
</workbook>
</file>

<file path=xl/sharedStrings.xml><?xml version="1.0" encoding="utf-8"?>
<sst xmlns="http://schemas.openxmlformats.org/spreadsheetml/2006/main" count="126" uniqueCount="48">
  <si>
    <t>cat1</t>
  </si>
  <si>
    <t>total</t>
  </si>
  <si>
    <t>Prob(cat1)</t>
  </si>
  <si>
    <t>Prob(cat2)</t>
  </si>
  <si>
    <t>Log2Pr(cat1)</t>
  </si>
  <si>
    <t>Log2Pr(cat2)</t>
  </si>
  <si>
    <t>entropy of bin</t>
  </si>
  <si>
    <t>cat2</t>
  </si>
  <si>
    <t>cat3</t>
  </si>
  <si>
    <t>cat4</t>
  </si>
  <si>
    <t>cat5</t>
  </si>
  <si>
    <t>classes</t>
  </si>
  <si>
    <t>counts</t>
  </si>
  <si>
    <t>log counts</t>
  </si>
  <si>
    <t>neg</t>
  </si>
  <si>
    <t>term</t>
  </si>
  <si>
    <t>careful</t>
  </si>
  <si>
    <t>sunny</t>
  </si>
  <si>
    <t>overcast</t>
  </si>
  <si>
    <t>rainy</t>
  </si>
  <si>
    <t>all</t>
  </si>
  <si>
    <t>entropy</t>
  </si>
  <si>
    <t>hot</t>
  </si>
  <si>
    <t>mild</t>
  </si>
  <si>
    <t>cool</t>
  </si>
  <si>
    <t>info gain</t>
  </si>
  <si>
    <t>high</t>
  </si>
  <si>
    <t>normal</t>
  </si>
  <si>
    <t>all sunny</t>
  </si>
  <si>
    <t>all overcast</t>
  </si>
  <si>
    <t>gain</t>
  </si>
  <si>
    <t>info</t>
  </si>
  <si>
    <t>gain ratio</t>
  </si>
  <si>
    <t>discretization example</t>
  </si>
  <si>
    <t>y</t>
  </si>
  <si>
    <t>n</t>
  </si>
  <si>
    <t>&lt;71.5</t>
  </si>
  <si>
    <t>&gt;71.5</t>
  </si>
  <si>
    <t>info value</t>
  </si>
  <si>
    <t>total inst</t>
  </si>
  <si>
    <t>&lt;41.55</t>
  </si>
  <si>
    <t>&lt;49.1</t>
  </si>
  <si>
    <t>&lt;62.45</t>
  </si>
  <si>
    <t>&lt;67.9</t>
  </si>
  <si>
    <t>&lt;73.45</t>
  </si>
  <si>
    <t>&lt;81.3</t>
  </si>
  <si>
    <t>&lt;84.35</t>
  </si>
  <si>
    <t>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</si>
</sst>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2" sqref="E2"/>
    </sheetView>
  </sheetViews>
  <sheetFormatPr defaultColWidth="9.140625" defaultRowHeight="12.75"/>
  <cols>
    <col min="3" max="4" width="9.7109375" style="0" bestFit="1" customWidth="1"/>
    <col min="5" max="6" width="11.7109375" style="0" bestFit="1" customWidth="1"/>
    <col min="9" max="9" width="12.28125" style="0" bestFit="1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6</v>
      </c>
    </row>
    <row r="2" spans="1:9" ht="12.75">
      <c r="A2">
        <v>1</v>
      </c>
      <c r="B2">
        <v>7</v>
      </c>
      <c r="C2" s="1">
        <f>A2/B2</f>
        <v>0.14285714285714285</v>
      </c>
      <c r="D2" s="1">
        <f>1-C2</f>
        <v>0.8571428571428572</v>
      </c>
      <c r="E2" s="1">
        <f aca="true" t="shared" si="0" ref="E2:F6">LOG(C2,2)</f>
        <v>-2.8073549220576046</v>
      </c>
      <c r="F2" s="1">
        <f t="shared" si="0"/>
        <v>-0.22239242133644782</v>
      </c>
      <c r="G2" s="1">
        <f aca="true" t="shared" si="1" ref="G2:H6">-1*C2*E2</f>
        <v>0.4010507031510864</v>
      </c>
      <c r="H2" s="1">
        <f t="shared" si="1"/>
        <v>0.19062207543124102</v>
      </c>
      <c r="I2" s="1">
        <f>G2+H2</f>
        <v>0.5916727785823274</v>
      </c>
    </row>
    <row r="3" spans="1:9" ht="12.75">
      <c r="A3">
        <v>1</v>
      </c>
      <c r="B3">
        <v>8</v>
      </c>
      <c r="C3" s="1">
        <f>A3/B3</f>
        <v>0.125</v>
      </c>
      <c r="D3" s="1">
        <f>1-C3</f>
        <v>0.875</v>
      </c>
      <c r="E3" s="1">
        <f t="shared" si="0"/>
        <v>-3</v>
      </c>
      <c r="F3" s="1">
        <f t="shared" si="0"/>
        <v>-0.1926450779423959</v>
      </c>
      <c r="G3" s="1">
        <f t="shared" si="1"/>
        <v>0.375</v>
      </c>
      <c r="H3" s="1">
        <f t="shared" si="1"/>
        <v>0.16856444319959643</v>
      </c>
      <c r="I3" s="1">
        <f>G3+H3</f>
        <v>0.5435644431995964</v>
      </c>
    </row>
    <row r="4" spans="1:9" ht="12.75">
      <c r="A4">
        <v>3</v>
      </c>
      <c r="B4">
        <v>8</v>
      </c>
      <c r="C4" s="1">
        <f>A4/B4</f>
        <v>0.375</v>
      </c>
      <c r="D4" s="1">
        <f aca="true" t="shared" si="2" ref="D4:D12">1-C4</f>
        <v>0.625</v>
      </c>
      <c r="E4" s="1">
        <f t="shared" si="0"/>
        <v>-1.4150374992788437</v>
      </c>
      <c r="F4" s="1">
        <f t="shared" si="0"/>
        <v>-0.6780719051126377</v>
      </c>
      <c r="G4" s="1">
        <f t="shared" si="1"/>
        <v>0.5306390622295664</v>
      </c>
      <c r="H4" s="1">
        <f t="shared" si="1"/>
        <v>0.4237949406953986</v>
      </c>
      <c r="I4" s="1">
        <f>G4+H4</f>
        <v>0.9544340029249649</v>
      </c>
    </row>
    <row r="5" spans="1:9" ht="12.75">
      <c r="A5">
        <v>5</v>
      </c>
      <c r="B5">
        <v>8</v>
      </c>
      <c r="C5" s="1">
        <f>A5/B5</f>
        <v>0.625</v>
      </c>
      <c r="D5" s="1">
        <f t="shared" si="2"/>
        <v>0.375</v>
      </c>
      <c r="E5" s="1">
        <f t="shared" si="0"/>
        <v>-0.6780719051126377</v>
      </c>
      <c r="F5" s="1">
        <f t="shared" si="0"/>
        <v>-1.4150374992788437</v>
      </c>
      <c r="G5" s="1">
        <f t="shared" si="1"/>
        <v>0.4237949406953986</v>
      </c>
      <c r="H5" s="1">
        <f t="shared" si="1"/>
        <v>0.5306390622295664</v>
      </c>
      <c r="I5" s="1">
        <f>G5+H5</f>
        <v>0.9544340029249649</v>
      </c>
    </row>
    <row r="6" spans="1:9" ht="12.75">
      <c r="A6">
        <v>7</v>
      </c>
      <c r="B6">
        <v>8</v>
      </c>
      <c r="C6" s="1">
        <f>A6/B6</f>
        <v>0.875</v>
      </c>
      <c r="D6" s="1">
        <f t="shared" si="2"/>
        <v>0.125</v>
      </c>
      <c r="E6" s="1">
        <f t="shared" si="0"/>
        <v>-0.1926450779423959</v>
      </c>
      <c r="F6" s="1">
        <f t="shared" si="0"/>
        <v>-3</v>
      </c>
      <c r="G6" s="1">
        <f t="shared" si="1"/>
        <v>0.16856444319959643</v>
      </c>
      <c r="H6" s="1">
        <f t="shared" si="1"/>
        <v>0.375</v>
      </c>
      <c r="I6" s="1">
        <f>G6+H6</f>
        <v>0.5435644431995964</v>
      </c>
    </row>
    <row r="7" spans="1:9" ht="12.75">
      <c r="A7">
        <v>1</v>
      </c>
      <c r="B7">
        <v>9</v>
      </c>
      <c r="C7" s="1">
        <f aca="true" t="shared" si="3" ref="C7:C12">A7/B7</f>
        <v>0.1111111111111111</v>
      </c>
      <c r="D7" s="1">
        <f t="shared" si="2"/>
        <v>0.8888888888888888</v>
      </c>
      <c r="E7" s="1">
        <f aca="true" t="shared" si="4" ref="E7:E12">LOG(C7,2)</f>
        <v>-3.1699250014423126</v>
      </c>
      <c r="F7" s="1">
        <f aca="true" t="shared" si="5" ref="F7:F12">LOG(D7,2)</f>
        <v>-0.16992500144231246</v>
      </c>
      <c r="G7" s="1">
        <f aca="true" t="shared" si="6" ref="G7:G12">-1*C7*E7</f>
        <v>0.3522138890491458</v>
      </c>
      <c r="H7" s="1">
        <f aca="true" t="shared" si="7" ref="H7:H12">-1*D7*F7</f>
        <v>0.15104444572649994</v>
      </c>
      <c r="I7" s="1">
        <f aca="true" t="shared" si="8" ref="I7:I12">G7+H7</f>
        <v>0.5032583347756457</v>
      </c>
    </row>
    <row r="8" spans="1:9" ht="12.75">
      <c r="A8">
        <v>2</v>
      </c>
      <c r="B8">
        <v>9</v>
      </c>
      <c r="C8" s="1">
        <f t="shared" si="3"/>
        <v>0.2222222222222222</v>
      </c>
      <c r="D8" s="1">
        <f t="shared" si="2"/>
        <v>0.7777777777777778</v>
      </c>
      <c r="E8" s="1">
        <f t="shared" si="4"/>
        <v>-2.1699250014423126</v>
      </c>
      <c r="F8" s="1">
        <f t="shared" si="5"/>
        <v>-0.36257007938470825</v>
      </c>
      <c r="G8" s="1">
        <f t="shared" si="6"/>
        <v>0.48220555587606945</v>
      </c>
      <c r="H8" s="1">
        <f t="shared" si="7"/>
        <v>0.28199895063255087</v>
      </c>
      <c r="I8" s="1">
        <f t="shared" si="8"/>
        <v>0.7642045065086203</v>
      </c>
    </row>
    <row r="9" spans="1:9" ht="12.75">
      <c r="A9">
        <v>4</v>
      </c>
      <c r="B9">
        <v>9</v>
      </c>
      <c r="C9" s="1">
        <f t="shared" si="3"/>
        <v>0.4444444444444444</v>
      </c>
      <c r="D9" s="1">
        <f t="shared" si="2"/>
        <v>0.5555555555555556</v>
      </c>
      <c r="E9" s="1">
        <f t="shared" si="4"/>
        <v>-1.1699250014423124</v>
      </c>
      <c r="F9" s="1">
        <f t="shared" si="5"/>
        <v>-0.84799690655495</v>
      </c>
      <c r="G9" s="1">
        <f t="shared" si="6"/>
        <v>0.5199666673076944</v>
      </c>
      <c r="H9" s="1">
        <f t="shared" si="7"/>
        <v>0.4711093925305278</v>
      </c>
      <c r="I9" s="1">
        <f t="shared" si="8"/>
        <v>0.9910760598382222</v>
      </c>
    </row>
    <row r="10" spans="1:9" ht="12.75">
      <c r="A10">
        <v>5</v>
      </c>
      <c r="B10">
        <v>9</v>
      </c>
      <c r="C10" s="1">
        <f t="shared" si="3"/>
        <v>0.5555555555555556</v>
      </c>
      <c r="D10" s="1">
        <f t="shared" si="2"/>
        <v>0.4444444444444444</v>
      </c>
      <c r="E10" s="1">
        <f t="shared" si="4"/>
        <v>-0.84799690655495</v>
      </c>
      <c r="F10" s="1">
        <f t="shared" si="5"/>
        <v>-1.1699250014423124</v>
      </c>
      <c r="G10" s="1">
        <f t="shared" si="6"/>
        <v>0.4711093925305278</v>
      </c>
      <c r="H10" s="1">
        <f t="shared" si="7"/>
        <v>0.5199666673076944</v>
      </c>
      <c r="I10" s="1">
        <f t="shared" si="8"/>
        <v>0.9910760598382222</v>
      </c>
    </row>
    <row r="11" spans="1:9" ht="12.75">
      <c r="A11">
        <v>7</v>
      </c>
      <c r="B11">
        <v>9</v>
      </c>
      <c r="C11" s="1">
        <f t="shared" si="3"/>
        <v>0.7777777777777778</v>
      </c>
      <c r="D11" s="1">
        <f t="shared" si="2"/>
        <v>0.2222222222222222</v>
      </c>
      <c r="E11" s="1">
        <f t="shared" si="4"/>
        <v>-0.36257007938470825</v>
      </c>
      <c r="F11" s="1">
        <f t="shared" si="5"/>
        <v>-2.1699250014423126</v>
      </c>
      <c r="G11" s="1">
        <f t="shared" si="6"/>
        <v>0.28199895063255087</v>
      </c>
      <c r="H11" s="1">
        <f t="shared" si="7"/>
        <v>0.48220555587606945</v>
      </c>
      <c r="I11" s="1">
        <f t="shared" si="8"/>
        <v>0.7642045065086203</v>
      </c>
    </row>
    <row r="12" spans="1:9" ht="12.75">
      <c r="A12">
        <v>8</v>
      </c>
      <c r="B12">
        <v>9</v>
      </c>
      <c r="C12" s="1">
        <f t="shared" si="3"/>
        <v>0.8888888888888888</v>
      </c>
      <c r="D12" s="1">
        <f t="shared" si="2"/>
        <v>0.11111111111111116</v>
      </c>
      <c r="E12" s="1">
        <f t="shared" si="4"/>
        <v>-0.16992500144231246</v>
      </c>
      <c r="F12" s="1">
        <f t="shared" si="5"/>
        <v>-3.169925001442312</v>
      </c>
      <c r="G12" s="1">
        <f t="shared" si="6"/>
        <v>0.15104444572649994</v>
      </c>
      <c r="H12" s="1">
        <f t="shared" si="7"/>
        <v>0.35221388904914597</v>
      </c>
      <c r="I12" s="1">
        <f t="shared" si="8"/>
        <v>0.5032583347756459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C21" sqref="C21"/>
    </sheetView>
  </sheetViews>
  <sheetFormatPr defaultColWidth="9.140625" defaultRowHeight="12.75"/>
  <sheetData>
    <row r="1" spans="1:7" ht="12.75">
      <c r="A1" t="s">
        <v>11</v>
      </c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</v>
      </c>
    </row>
    <row r="2" spans="1:7" ht="12.75">
      <c r="A2" t="s">
        <v>12</v>
      </c>
      <c r="B2">
        <v>1</v>
      </c>
      <c r="C2">
        <v>7</v>
      </c>
      <c r="G2">
        <f>SUM(B2:F2)</f>
        <v>8</v>
      </c>
    </row>
    <row r="3" spans="1:7" ht="12.75">
      <c r="A3" t="s">
        <v>13</v>
      </c>
      <c r="B3">
        <f aca="true" t="shared" si="0" ref="B3:G3">LOG(B2,2)</f>
        <v>0</v>
      </c>
      <c r="C3">
        <f t="shared" si="0"/>
        <v>2.807354922057604</v>
      </c>
      <c r="D3" t="e">
        <f t="shared" si="0"/>
        <v>#NUM!</v>
      </c>
      <c r="E3" t="e">
        <f t="shared" si="0"/>
        <v>#NUM!</v>
      </c>
      <c r="F3" t="e">
        <f t="shared" si="0"/>
        <v>#NUM!</v>
      </c>
      <c r="G3">
        <f t="shared" si="0"/>
        <v>3</v>
      </c>
    </row>
    <row r="4" spans="1:6" ht="12.75">
      <c r="A4" t="s">
        <v>14</v>
      </c>
      <c r="B4">
        <f>-1*B3</f>
        <v>0</v>
      </c>
      <c r="C4">
        <f>-1*C3</f>
        <v>-2.807354922057604</v>
      </c>
      <c r="D4" t="e">
        <f>-1*D3</f>
        <v>#NUM!</v>
      </c>
      <c r="E4" t="e">
        <f>-1*E3</f>
        <v>#NUM!</v>
      </c>
      <c r="F4" t="e">
        <f>-1*F3</f>
        <v>#NUM!</v>
      </c>
    </row>
    <row r="5" spans="1:7" ht="12.75">
      <c r="A5" t="s">
        <v>15</v>
      </c>
      <c r="B5">
        <f>B2*B4</f>
        <v>0</v>
      </c>
      <c r="C5">
        <f>C2*C4</f>
        <v>-19.651484454403228</v>
      </c>
      <c r="D5" t="e">
        <f>D2*D4</f>
        <v>#NUM!</v>
      </c>
      <c r="E5" t="e">
        <f>E2*E4</f>
        <v>#NUM!</v>
      </c>
      <c r="F5" t="e">
        <f>F2*F4</f>
        <v>#NUM!</v>
      </c>
      <c r="G5">
        <f>G2*G3</f>
        <v>24</v>
      </c>
    </row>
    <row r="6" spans="1:8" ht="12.75">
      <c r="A6" t="s">
        <v>16</v>
      </c>
      <c r="B6">
        <f aca="true" t="shared" si="1" ref="B6:G6">IF(ISERR(B5),0,B5)</f>
        <v>0</v>
      </c>
      <c r="C6">
        <f t="shared" si="1"/>
        <v>-19.651484454403228</v>
      </c>
      <c r="D6">
        <f t="shared" si="1"/>
        <v>0</v>
      </c>
      <c r="E6">
        <f t="shared" si="1"/>
        <v>0</v>
      </c>
      <c r="F6">
        <f t="shared" si="1"/>
        <v>0</v>
      </c>
      <c r="G6">
        <f t="shared" si="1"/>
        <v>24</v>
      </c>
      <c r="H6">
        <f>SUM(B6:G6)</f>
        <v>4.348515545596772</v>
      </c>
    </row>
    <row r="7" ht="12.75">
      <c r="H7">
        <f>H6/$G$2</f>
        <v>0.5435644431995965</v>
      </c>
    </row>
    <row r="10" spans="1:7" ht="12.75">
      <c r="A10" t="s">
        <v>11</v>
      </c>
      <c r="B10" t="s">
        <v>0</v>
      </c>
      <c r="C10" t="s">
        <v>7</v>
      </c>
      <c r="D10" t="s">
        <v>8</v>
      </c>
      <c r="E10" t="s">
        <v>9</v>
      </c>
      <c r="F10" t="s">
        <v>10</v>
      </c>
      <c r="G10" t="s">
        <v>1</v>
      </c>
    </row>
    <row r="11" spans="1:7" ht="12.75">
      <c r="A11" t="s">
        <v>12</v>
      </c>
      <c r="B11">
        <v>2</v>
      </c>
      <c r="C11">
        <v>3</v>
      </c>
      <c r="D11">
        <v>4</v>
      </c>
      <c r="G11">
        <f>SUM(B11:F11)</f>
        <v>9</v>
      </c>
    </row>
    <row r="12" spans="1:7" ht="12.75">
      <c r="A12" t="s">
        <v>13</v>
      </c>
      <c r="B12">
        <f aca="true" t="shared" si="2" ref="B12:G12">LOG(B11,2)</f>
        <v>1</v>
      </c>
      <c r="C12">
        <f t="shared" si="2"/>
        <v>1.5849625007211563</v>
      </c>
      <c r="D12">
        <f t="shared" si="2"/>
        <v>2</v>
      </c>
      <c r="E12" t="e">
        <f t="shared" si="2"/>
        <v>#NUM!</v>
      </c>
      <c r="F12" t="e">
        <f t="shared" si="2"/>
        <v>#NUM!</v>
      </c>
      <c r="G12">
        <f t="shared" si="2"/>
        <v>3.1699250014423126</v>
      </c>
    </row>
    <row r="13" spans="1:6" ht="12.75">
      <c r="A13" t="s">
        <v>14</v>
      </c>
      <c r="B13">
        <f>-1*B12</f>
        <v>-1</v>
      </c>
      <c r="C13">
        <f>-1*C12</f>
        <v>-1.5849625007211563</v>
      </c>
      <c r="D13">
        <f>-1*D12</f>
        <v>-2</v>
      </c>
      <c r="E13" t="e">
        <f>-1*E12</f>
        <v>#NUM!</v>
      </c>
      <c r="F13" t="e">
        <f>-1*F12</f>
        <v>#NUM!</v>
      </c>
    </row>
    <row r="14" spans="1:7" ht="12.75">
      <c r="A14" t="s">
        <v>15</v>
      </c>
      <c r="B14">
        <f>B11*B13</f>
        <v>-2</v>
      </c>
      <c r="C14">
        <f>C11*C13</f>
        <v>-4.754887502163469</v>
      </c>
      <c r="D14">
        <f>D11*D13</f>
        <v>-8</v>
      </c>
      <c r="E14" t="e">
        <f>E11*E13</f>
        <v>#NUM!</v>
      </c>
      <c r="F14" t="e">
        <f>F11*F13</f>
        <v>#NUM!</v>
      </c>
      <c r="G14">
        <f>G11*G12</f>
        <v>28.529325012980813</v>
      </c>
    </row>
    <row r="15" spans="1:8" ht="12.75">
      <c r="A15" t="s">
        <v>16</v>
      </c>
      <c r="B15">
        <f aca="true" t="shared" si="3" ref="B15:G15">IF(ISERR(B14),0,B14)</f>
        <v>-2</v>
      </c>
      <c r="C15">
        <f t="shared" si="3"/>
        <v>-4.754887502163469</v>
      </c>
      <c r="D15">
        <f t="shared" si="3"/>
        <v>-8</v>
      </c>
      <c r="E15">
        <f t="shared" si="3"/>
        <v>0</v>
      </c>
      <c r="F15">
        <f t="shared" si="3"/>
        <v>0</v>
      </c>
      <c r="G15">
        <f t="shared" si="3"/>
        <v>28.529325012980813</v>
      </c>
      <c r="H15">
        <f>SUM(B15:G15)</f>
        <v>13.774437510817343</v>
      </c>
    </row>
    <row r="16" ht="12.75">
      <c r="H16">
        <f>H15/G11</f>
        <v>1.5304930567574826</v>
      </c>
    </row>
    <row r="19" ht="12.75">
      <c r="A19" t="s">
        <v>25</v>
      </c>
    </row>
    <row r="20" spans="1:3" ht="12.75">
      <c r="A20" t="s">
        <v>30</v>
      </c>
      <c r="B20" t="s">
        <v>31</v>
      </c>
      <c r="C20" t="s">
        <v>32</v>
      </c>
    </row>
    <row r="21" spans="1:3" ht="12.75">
      <c r="A21">
        <v>0.375</v>
      </c>
      <c r="B21">
        <v>1.577</v>
      </c>
      <c r="C21">
        <f>A21/B21</f>
        <v>0.23779327837666456</v>
      </c>
    </row>
    <row r="22" spans="1:3" ht="12.75">
      <c r="A22">
        <v>0.029</v>
      </c>
      <c r="B22">
        <v>1.577</v>
      </c>
      <c r="C22">
        <f>A22/B22</f>
        <v>0.018389346861128728</v>
      </c>
    </row>
    <row r="23" spans="1:3" ht="12.75">
      <c r="A23">
        <v>-0.032</v>
      </c>
      <c r="B23">
        <v>0.9957</v>
      </c>
      <c r="C23">
        <f>A23/B23</f>
        <v>-0.03213819423521141</v>
      </c>
    </row>
    <row r="24" spans="1:3" ht="12.75">
      <c r="A24">
        <v>0.183</v>
      </c>
      <c r="B24">
        <v>0.9612</v>
      </c>
      <c r="C24">
        <f>A24/B24</f>
        <v>0.19038701622971285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E1">
      <selection activeCell="I2" sqref="I2:N8"/>
    </sheetView>
  </sheetViews>
  <sheetFormatPr defaultColWidth="9.140625" defaultRowHeight="12.75"/>
  <sheetData>
    <row r="1" spans="4:9" ht="12.75">
      <c r="D1" t="s">
        <v>1</v>
      </c>
      <c r="I1" t="s">
        <v>33</v>
      </c>
    </row>
    <row r="2" spans="1:12" ht="12.75">
      <c r="A2" t="s">
        <v>20</v>
      </c>
      <c r="B2">
        <v>5</v>
      </c>
      <c r="C2">
        <v>8</v>
      </c>
      <c r="D2">
        <f>SUM(B2:C2)</f>
        <v>13</v>
      </c>
      <c r="E2">
        <f>(-1*B2*LOG(B2,2)-C2*LOG(C2,2)+D2*LOG(D2,2))/D2</f>
        <v>0.9612366047228759</v>
      </c>
      <c r="J2" t="s">
        <v>34</v>
      </c>
      <c r="K2" t="s">
        <v>35</v>
      </c>
      <c r="L2" t="s">
        <v>1</v>
      </c>
    </row>
    <row r="3" spans="1:13" ht="12.75">
      <c r="A3" t="s">
        <v>17</v>
      </c>
      <c r="B3">
        <v>4</v>
      </c>
      <c r="C3">
        <v>1</v>
      </c>
      <c r="D3">
        <f>SUM(B3:C3)</f>
        <v>5</v>
      </c>
      <c r="E3">
        <f>(-1*B3*LOG(B3,2)-C3*LOG(C3,2)+D3*LOG(D3,2))/D3</f>
        <v>0.7219280948873621</v>
      </c>
      <c r="I3" t="s">
        <v>20</v>
      </c>
      <c r="J3">
        <v>9</v>
      </c>
      <c r="K3">
        <v>5</v>
      </c>
      <c r="L3">
        <f>SUM(J3:K3)</f>
        <v>14</v>
      </c>
      <c r="M3">
        <f>(-1*J3*LOG(J3,2)-K3*LOG(K3,2)+L3*LOG(L3,2))/L3</f>
        <v>0.9402859586706305</v>
      </c>
    </row>
    <row r="4" spans="1:13" ht="12.75">
      <c r="A4" t="s">
        <v>18</v>
      </c>
      <c r="B4">
        <v>2</v>
      </c>
      <c r="C4">
        <v>2</v>
      </c>
      <c r="D4">
        <f>SUM(B4:C4)</f>
        <v>4</v>
      </c>
      <c r="E4">
        <f>(-1*B4*LOG(B4,2)-C4*LOG(C4,2)+D4*LOG(D4,2))/D4</f>
        <v>1</v>
      </c>
      <c r="F4" t="s">
        <v>21</v>
      </c>
      <c r="I4" t="s">
        <v>36</v>
      </c>
      <c r="J4">
        <v>4</v>
      </c>
      <c r="K4">
        <v>2</v>
      </c>
      <c r="L4">
        <f>SUM(J4:K4)</f>
        <v>6</v>
      </c>
      <c r="M4">
        <f>(-1*J4*LOG(J4,2)-K4*LOG(K4,2)+L4*LOG(L4,2))/L4</f>
        <v>0.9182958340544894</v>
      </c>
    </row>
    <row r="5" spans="1:14" ht="12.75">
      <c r="A5" t="s">
        <v>19</v>
      </c>
      <c r="B5">
        <v>0</v>
      </c>
      <c r="C5">
        <v>4</v>
      </c>
      <c r="D5">
        <f>SUM(B5:C5)</f>
        <v>4</v>
      </c>
      <c r="E5">
        <v>0</v>
      </c>
      <c r="F5">
        <f>(D3/D6)*E3+(D4/D6)*E4+(D5/D6)*E5</f>
        <v>0.5853569595720624</v>
      </c>
      <c r="I5" t="s">
        <v>37</v>
      </c>
      <c r="J5">
        <v>5</v>
      </c>
      <c r="K5">
        <v>3</v>
      </c>
      <c r="L5">
        <f>SUM(J5:K5)</f>
        <v>8</v>
      </c>
      <c r="M5">
        <f>(-1*J5*LOG(J5,2)-K5*LOG(K5,2)+L5*LOG(L5,2))/L5</f>
        <v>0.9544340029249652</v>
      </c>
      <c r="N5" t="s">
        <v>21</v>
      </c>
    </row>
    <row r="6" spans="4:14" ht="12.75">
      <c r="D6">
        <f>SUM(D3:D5)</f>
        <v>13</v>
      </c>
      <c r="F6" t="s">
        <v>25</v>
      </c>
      <c r="M6" t="e">
        <f>(-1*J6*LOG(J6,2)-K6*LOG(K6,2)+L6*LOG(L6,2))/L6</f>
        <v>#NUM!</v>
      </c>
      <c r="N6">
        <f>(L4/L7)*M4+(L5/L7)*M5</f>
        <v>0.9389462162661898</v>
      </c>
    </row>
    <row r="7" spans="6:14" ht="12.75">
      <c r="F7">
        <f>E2-F5</f>
        <v>0.3758796451508135</v>
      </c>
      <c r="L7">
        <f>SUM(L4:L6)</f>
        <v>14</v>
      </c>
      <c r="N7" t="s">
        <v>25</v>
      </c>
    </row>
    <row r="8" spans="4:14" ht="12.75">
      <c r="D8" t="s">
        <v>1</v>
      </c>
      <c r="N8">
        <f>M3-N6</f>
        <v>0.0013397424044406803</v>
      </c>
    </row>
    <row r="9" spans="1:5" ht="12.75">
      <c r="A9" t="s">
        <v>20</v>
      </c>
      <c r="B9">
        <v>5</v>
      </c>
      <c r="C9">
        <v>8</v>
      </c>
      <c r="D9">
        <f>SUM(B9:C9)</f>
        <v>13</v>
      </c>
      <c r="E9">
        <f>(-1*B9*LOG(B9,2)-C9*LOG(C9,2)+D9*LOG(D9,2))/D9</f>
        <v>0.9612366047228759</v>
      </c>
    </row>
    <row r="10" spans="1:5" ht="12.75">
      <c r="A10" t="s">
        <v>22</v>
      </c>
      <c r="B10">
        <v>1</v>
      </c>
      <c r="C10">
        <v>3</v>
      </c>
      <c r="D10">
        <f>SUM(B10:C10)</f>
        <v>4</v>
      </c>
      <c r="E10">
        <f>(-1*B10*LOG(B10,2)-C10*LOG(C10,2)+D10*LOG(D10,2))/D10</f>
        <v>0.8112781244591327</v>
      </c>
    </row>
    <row r="11" spans="1:6" ht="12.75">
      <c r="A11" t="s">
        <v>23</v>
      </c>
      <c r="B11">
        <v>3</v>
      </c>
      <c r="C11">
        <v>2</v>
      </c>
      <c r="D11">
        <f>SUM(B11:C11)</f>
        <v>5</v>
      </c>
      <c r="E11">
        <f>(-1*B11*LOG(B11,2)-C11*LOG(C11,2)+D11*LOG(D11,2))/D11</f>
        <v>0.9709505944546682</v>
      </c>
      <c r="F11" t="s">
        <v>21</v>
      </c>
    </row>
    <row r="12" spans="1:6" ht="12.75">
      <c r="A12" t="s">
        <v>24</v>
      </c>
      <c r="B12">
        <v>2</v>
      </c>
      <c r="C12">
        <v>2</v>
      </c>
      <c r="D12">
        <f>SUM(B12:C12)</f>
        <v>4</v>
      </c>
      <c r="E12">
        <f>(-1*B12*LOG(B12,2)-C12*LOG(C12,2)+D12*LOG(D12,2))/D12</f>
        <v>1</v>
      </c>
      <c r="F12">
        <f>(D10/D13)*E10+(D11/D13)*E11+(D12/D13)*E12</f>
        <v>0.9307588823161441</v>
      </c>
    </row>
    <row r="13" spans="4:6" ht="12.75">
      <c r="D13">
        <f>SUM(D10:D12)</f>
        <v>13</v>
      </c>
      <c r="F13" t="s">
        <v>25</v>
      </c>
    </row>
    <row r="14" ht="12.75">
      <c r="F14">
        <f>E9-F12</f>
        <v>0.030477722406731744</v>
      </c>
    </row>
    <row r="15" ht="12.75">
      <c r="D15" t="s">
        <v>1</v>
      </c>
    </row>
    <row r="16" spans="1:5" ht="12.75">
      <c r="A16" t="s">
        <v>20</v>
      </c>
      <c r="B16">
        <v>5</v>
      </c>
      <c r="C16">
        <v>8</v>
      </c>
      <c r="D16">
        <f>SUM(B16:C16)</f>
        <v>13</v>
      </c>
      <c r="E16">
        <f>(-1*B16*LOG(B16,2)-C16*LOG(C16,2)+D16*LOG(D16,2))/D16</f>
        <v>0.9612366047228759</v>
      </c>
    </row>
    <row r="17" spans="1:5" ht="12.75">
      <c r="A17" t="s">
        <v>26</v>
      </c>
      <c r="B17">
        <v>3</v>
      </c>
      <c r="C17">
        <v>3</v>
      </c>
      <c r="D17">
        <f>SUM(B17:C17)</f>
        <v>6</v>
      </c>
      <c r="E17">
        <f>(-1*B17*LOG(B17,2)-C17*LOG(C17,2)+D17*LOG(D17,2))/D17</f>
        <v>0.9999999999999997</v>
      </c>
    </row>
    <row r="18" spans="1:6" ht="12.75">
      <c r="A18" t="s">
        <v>27</v>
      </c>
      <c r="B18">
        <v>3</v>
      </c>
      <c r="C18">
        <v>4</v>
      </c>
      <c r="D18">
        <f>SUM(B18:C18)</f>
        <v>7</v>
      </c>
      <c r="E18">
        <f>(-1*B18*LOG(B18,2)-C18*LOG(C18,2)+D18*LOG(D18,2))/D18</f>
        <v>0.9852281360342511</v>
      </c>
      <c r="F18" t="s">
        <v>21</v>
      </c>
    </row>
    <row r="19" spans="5:6" ht="12.75">
      <c r="E19" t="e">
        <f>(-1*B19*LOG(B19,2)-C19*LOG(C19,2)+D19*LOG(D19,2))/D19</f>
        <v>#NUM!</v>
      </c>
      <c r="F19">
        <f>(D17/D20)*E17+(D18/D20)*E18</f>
        <v>0.9920459194030582</v>
      </c>
    </row>
    <row r="20" spans="4:6" ht="12.75">
      <c r="D20">
        <f>SUM(D17:D19)</f>
        <v>13</v>
      </c>
      <c r="F20" t="s">
        <v>25</v>
      </c>
    </row>
    <row r="21" ht="12.75">
      <c r="F21">
        <f>E16-F19</f>
        <v>-0.03080931468018233</v>
      </c>
    </row>
    <row r="22" ht="12.75">
      <c r="D22" t="s">
        <v>1</v>
      </c>
    </row>
    <row r="23" spans="1:5" ht="12.75">
      <c r="A23" t="s">
        <v>20</v>
      </c>
      <c r="B23">
        <v>5</v>
      </c>
      <c r="C23">
        <v>8</v>
      </c>
      <c r="D23">
        <f>SUM(B23:C23)</f>
        <v>13</v>
      </c>
      <c r="E23">
        <f>(-1*B23*LOG(B23,2)-C23*LOG(C23,2)+D23*LOG(D23,2))/D23</f>
        <v>0.9612366047228759</v>
      </c>
    </row>
    <row r="24" spans="1:5" ht="12.75">
      <c r="A24" t="b">
        <v>0</v>
      </c>
      <c r="B24">
        <v>2</v>
      </c>
      <c r="C24">
        <v>6</v>
      </c>
      <c r="D24">
        <f>SUM(B24:C24)</f>
        <v>8</v>
      </c>
      <c r="E24">
        <f>(-1*B24*LOG(B24,2)-C24*LOG(C24,2)+D24*LOG(D24,2))/D24</f>
        <v>0.8112781244591329</v>
      </c>
    </row>
    <row r="25" spans="1:6" ht="12.75">
      <c r="A25" t="b">
        <v>1</v>
      </c>
      <c r="B25">
        <v>4</v>
      </c>
      <c r="C25">
        <v>1</v>
      </c>
      <c r="D25">
        <f>SUM(B25:C25)</f>
        <v>5</v>
      </c>
      <c r="E25">
        <f>(-1*B25*LOG(B25,2)-C25*LOG(C25,2)+D25*LOG(D25,2))/D25</f>
        <v>0.7219280948873621</v>
      </c>
      <c r="F25" t="s">
        <v>21</v>
      </c>
    </row>
    <row r="26" spans="5:6" ht="12.75">
      <c r="E26" t="e">
        <f>(-1*B26*LOG(B26,2)-C26*LOG(C26,2)+D26*LOG(D26,2))/D26</f>
        <v>#NUM!</v>
      </c>
      <c r="F26">
        <f>(D24/D27)*E24+(D25/D27)*E25</f>
        <v>0.7769127284699904</v>
      </c>
    </row>
    <row r="27" spans="4:6" ht="12.75">
      <c r="D27">
        <f>SUM(D24:D26)</f>
        <v>13</v>
      </c>
      <c r="F27" t="s">
        <v>25</v>
      </c>
    </row>
    <row r="28" ht="12.75">
      <c r="F28">
        <f>E23-F26</f>
        <v>0.1843238762528855</v>
      </c>
    </row>
    <row r="31" ht="12.75">
      <c r="D31" t="s">
        <v>1</v>
      </c>
    </row>
    <row r="32" spans="1:5" ht="12.75">
      <c r="A32" t="s">
        <v>28</v>
      </c>
      <c r="B32">
        <v>4</v>
      </c>
      <c r="C32">
        <v>1</v>
      </c>
      <c r="D32">
        <f>SUM(B32:C32)</f>
        <v>5</v>
      </c>
      <c r="E32">
        <f>(-1*B32*LOG(B32,2)-C32*LOG(C32,2)+D32*LOG(D32,2))/D32</f>
        <v>0.7219280948873621</v>
      </c>
    </row>
    <row r="33" spans="1:5" ht="12.75">
      <c r="A33" t="s">
        <v>22</v>
      </c>
      <c r="B33">
        <v>1</v>
      </c>
      <c r="C33">
        <v>1</v>
      </c>
      <c r="D33">
        <f>SUM(B33:C33)</f>
        <v>2</v>
      </c>
      <c r="E33">
        <f>(-1*B33*LOG(B33,2)-C33*LOG(C33,2)+D33*LOG(D33,2))/D33</f>
        <v>1</v>
      </c>
    </row>
    <row r="34" spans="1:6" ht="12.75">
      <c r="A34" t="s">
        <v>23</v>
      </c>
      <c r="B34">
        <v>2</v>
      </c>
      <c r="C34">
        <v>0</v>
      </c>
      <c r="D34">
        <f>SUM(B34:C34)</f>
        <v>2</v>
      </c>
      <c r="E34">
        <v>0</v>
      </c>
      <c r="F34" t="s">
        <v>21</v>
      </c>
    </row>
    <row r="35" spans="1:6" ht="12.75">
      <c r="A35" t="s">
        <v>24</v>
      </c>
      <c r="B35">
        <v>1</v>
      </c>
      <c r="C35">
        <v>0</v>
      </c>
      <c r="D35">
        <f>SUM(B35:C35)</f>
        <v>1</v>
      </c>
      <c r="E35">
        <v>0</v>
      </c>
      <c r="F35">
        <f>(D33/D36)*E33+(D34/D36)*E34+(D35/D36)*E35</f>
        <v>0.4</v>
      </c>
    </row>
    <row r="36" spans="4:6" ht="12.75">
      <c r="D36">
        <f>SUM(D33:D35)</f>
        <v>5</v>
      </c>
      <c r="F36" t="s">
        <v>25</v>
      </c>
    </row>
    <row r="37" ht="12.75">
      <c r="F37">
        <f>E32-F35</f>
        <v>0.32192809488736207</v>
      </c>
    </row>
    <row r="38" ht="12.75">
      <c r="D38" t="s">
        <v>1</v>
      </c>
    </row>
    <row r="39" spans="1:5" ht="12.75">
      <c r="A39" t="s">
        <v>28</v>
      </c>
      <c r="B39">
        <v>4</v>
      </c>
      <c r="C39">
        <v>1</v>
      </c>
      <c r="D39">
        <f>SUM(B39:C39)</f>
        <v>5</v>
      </c>
      <c r="E39">
        <f>(-1*B39*LOG(B39,2)-C39*LOG(C39,2)+D39*LOG(D39,2))/D39</f>
        <v>0.7219280948873621</v>
      </c>
    </row>
    <row r="40" spans="1:5" ht="12.75">
      <c r="A40" t="s">
        <v>26</v>
      </c>
      <c r="B40">
        <v>2</v>
      </c>
      <c r="C40">
        <v>1</v>
      </c>
      <c r="D40">
        <f>SUM(B40:C40)</f>
        <v>3</v>
      </c>
      <c r="E40">
        <f>(-1*B40*LOG(B40,2)-C40*LOG(C40,2)+D40*LOG(D40,2))/D40</f>
        <v>0.9182958340544897</v>
      </c>
    </row>
    <row r="41" spans="1:6" ht="12.75">
      <c r="A41" t="s">
        <v>27</v>
      </c>
      <c r="B41">
        <v>2</v>
      </c>
      <c r="C41">
        <v>0</v>
      </c>
      <c r="D41">
        <f>SUM(B41:C41)</f>
        <v>2</v>
      </c>
      <c r="E41">
        <v>0</v>
      </c>
      <c r="F41" t="s">
        <v>21</v>
      </c>
    </row>
    <row r="42" spans="5:6" ht="12.75">
      <c r="E42" t="e">
        <f>(-1*B42*LOG(B42,2)-C42*LOG(C42,2)+D42*LOG(D42,2))/D42</f>
        <v>#NUM!</v>
      </c>
      <c r="F42">
        <f>(D40/D43)*E40+(D41/D43)*E41</f>
        <v>0.5509775004326938</v>
      </c>
    </row>
    <row r="43" spans="4:6" ht="12.75">
      <c r="D43">
        <f>SUM(D40:D42)</f>
        <v>5</v>
      </c>
      <c r="F43" t="s">
        <v>25</v>
      </c>
    </row>
    <row r="44" ht="12.75">
      <c r="F44">
        <f>E39-F42</f>
        <v>0.17095059445466831</v>
      </c>
    </row>
    <row r="45" ht="12.75">
      <c r="D45" t="s">
        <v>1</v>
      </c>
    </row>
    <row r="46" spans="1:5" ht="12.75">
      <c r="A46" t="s">
        <v>28</v>
      </c>
      <c r="B46">
        <v>4</v>
      </c>
      <c r="C46">
        <v>1</v>
      </c>
      <c r="D46">
        <f>SUM(B46:C46)</f>
        <v>5</v>
      </c>
      <c r="E46">
        <f>(-1*B46*LOG(B46,2)-C46*LOG(C46,2)+D46*LOG(D46,2))/D46</f>
        <v>0.7219280948873621</v>
      </c>
    </row>
    <row r="47" spans="1:5" ht="12.75">
      <c r="A47" t="b">
        <v>0</v>
      </c>
      <c r="B47">
        <v>2</v>
      </c>
      <c r="C47">
        <v>1</v>
      </c>
      <c r="D47">
        <f>SUM(B47:C47)</f>
        <v>3</v>
      </c>
      <c r="E47">
        <f>(-1*B47*LOG(B47,2)-C47*LOG(C47,2)+D47*LOG(D47,2))/D47</f>
        <v>0.9182958340544897</v>
      </c>
    </row>
    <row r="48" spans="1:6" ht="12.75">
      <c r="A48" t="b">
        <v>1</v>
      </c>
      <c r="B48">
        <v>2</v>
      </c>
      <c r="C48">
        <v>0</v>
      </c>
      <c r="D48">
        <f>SUM(B48:C48)</f>
        <v>2</v>
      </c>
      <c r="E48">
        <v>0</v>
      </c>
      <c r="F48" t="s">
        <v>21</v>
      </c>
    </row>
    <row r="49" spans="5:6" ht="12.75">
      <c r="E49" t="e">
        <f>(-1*B49*LOG(B49,2)-C49*LOG(C49,2)+D49*LOG(D49,2))/D49</f>
        <v>#NUM!</v>
      </c>
      <c r="F49">
        <f>(D47/D50)*E47+(D48/D50)*E48</f>
        <v>0.5509775004326938</v>
      </c>
    </row>
    <row r="50" spans="4:6" ht="12.75">
      <c r="D50">
        <f>SUM(D47:D49)</f>
        <v>5</v>
      </c>
      <c r="F50" t="s">
        <v>25</v>
      </c>
    </row>
    <row r="51" ht="12.75">
      <c r="F51">
        <f>E46-F49</f>
        <v>0.17095059445466831</v>
      </c>
    </row>
    <row r="55" ht="12.75">
      <c r="D55" t="s">
        <v>1</v>
      </c>
    </row>
    <row r="56" spans="1:5" ht="12.75">
      <c r="A56" t="s">
        <v>29</v>
      </c>
      <c r="B56">
        <v>2</v>
      </c>
      <c r="C56">
        <v>2</v>
      </c>
      <c r="D56">
        <f>SUM(B56:C56)</f>
        <v>4</v>
      </c>
      <c r="E56">
        <f>(-1*B56*LOG(B56,2)-C56*LOG(C56,2)+D56*LOG(D56,2))/D56</f>
        <v>1</v>
      </c>
    </row>
    <row r="57" spans="1:5" ht="12.75">
      <c r="A57" t="s">
        <v>22</v>
      </c>
      <c r="B57">
        <v>0</v>
      </c>
      <c r="C57">
        <v>2</v>
      </c>
      <c r="D57">
        <f>SUM(B57:C57)</f>
        <v>2</v>
      </c>
      <c r="E57">
        <v>0</v>
      </c>
    </row>
    <row r="58" spans="1:6" ht="12.75">
      <c r="A58" t="s">
        <v>23</v>
      </c>
      <c r="B58">
        <v>1</v>
      </c>
      <c r="C58">
        <v>0</v>
      </c>
      <c r="D58">
        <f>SUM(B58:C58)</f>
        <v>1</v>
      </c>
      <c r="E58">
        <v>0</v>
      </c>
      <c r="F58" t="s">
        <v>21</v>
      </c>
    </row>
    <row r="59" spans="1:6" ht="12.75">
      <c r="A59" t="s">
        <v>24</v>
      </c>
      <c r="B59">
        <v>1</v>
      </c>
      <c r="C59">
        <v>0</v>
      </c>
      <c r="D59">
        <f>SUM(B59:C59)</f>
        <v>1</v>
      </c>
      <c r="E59">
        <v>0</v>
      </c>
      <c r="F59">
        <f>(D57/D60)*E57+(D58/D60)*E58+(D59/D60)*E59</f>
        <v>0</v>
      </c>
    </row>
    <row r="60" spans="4:6" ht="12.75">
      <c r="D60">
        <f>SUM(D57:D59)</f>
        <v>4</v>
      </c>
      <c r="F60" t="s">
        <v>25</v>
      </c>
    </row>
    <row r="61" ht="12.75">
      <c r="F61">
        <f>E56-F59</f>
        <v>1</v>
      </c>
    </row>
    <row r="62" ht="12.75">
      <c r="D62" t="s">
        <v>1</v>
      </c>
    </row>
    <row r="63" spans="1:5" ht="12.75">
      <c r="A63" t="s">
        <v>29</v>
      </c>
      <c r="B63">
        <v>2</v>
      </c>
      <c r="C63">
        <v>2</v>
      </c>
      <c r="D63">
        <f>SUM(B63:C63)</f>
        <v>4</v>
      </c>
      <c r="E63">
        <f>(-1*B63*LOG(B63,2)-C63*LOG(C63,2)+D63*LOG(D63,2))/D63</f>
        <v>1</v>
      </c>
    </row>
    <row r="64" spans="1:5" ht="12.75">
      <c r="A64" t="s">
        <v>26</v>
      </c>
      <c r="B64">
        <v>1</v>
      </c>
      <c r="C64">
        <v>1</v>
      </c>
      <c r="D64">
        <f>SUM(B64:C64)</f>
        <v>2</v>
      </c>
      <c r="E64">
        <f>(-1*B64*LOG(B64,2)-C64*LOG(C64,2)+D64*LOG(D64,2))/D64</f>
        <v>1</v>
      </c>
    </row>
    <row r="65" spans="1:6" ht="12.75">
      <c r="A65" t="s">
        <v>27</v>
      </c>
      <c r="B65">
        <v>1</v>
      </c>
      <c r="C65">
        <v>1</v>
      </c>
      <c r="D65">
        <f>SUM(B65:C65)</f>
        <v>2</v>
      </c>
      <c r="E65">
        <f>(-1*B65*LOG(B65,2)-C65*LOG(C65,2)+D65*LOG(D65,2))/D65</f>
        <v>1</v>
      </c>
      <c r="F65" t="s">
        <v>21</v>
      </c>
    </row>
    <row r="66" spans="5:6" ht="12.75">
      <c r="E66" t="e">
        <f>(-1*B66*LOG(B66,2)-C66*LOG(C66,2)+D66*LOG(D66,2))/D66</f>
        <v>#NUM!</v>
      </c>
      <c r="F66">
        <f>(D64/D67)*E64+(D65/D67)*E65</f>
        <v>1</v>
      </c>
    </row>
    <row r="67" spans="4:6" ht="12.75">
      <c r="D67">
        <f>SUM(D64:D66)</f>
        <v>4</v>
      </c>
      <c r="F67" t="s">
        <v>25</v>
      </c>
    </row>
    <row r="68" ht="12.75">
      <c r="F68">
        <f>E63-F66</f>
        <v>0</v>
      </c>
    </row>
    <row r="69" ht="12.75">
      <c r="D69" t="s">
        <v>1</v>
      </c>
    </row>
    <row r="70" spans="1:5" ht="12.75">
      <c r="A70" t="s">
        <v>29</v>
      </c>
      <c r="B70">
        <v>2</v>
      </c>
      <c r="C70">
        <v>2</v>
      </c>
      <c r="D70">
        <f>SUM(B70:C70)</f>
        <v>4</v>
      </c>
      <c r="E70">
        <f>(-1*B70*LOG(B70,2)-C70*LOG(C70,2)+D70*LOG(D70,2))/D70</f>
        <v>1</v>
      </c>
    </row>
    <row r="71" spans="1:5" ht="12.75">
      <c r="A71" t="b">
        <v>0</v>
      </c>
      <c r="B71">
        <v>0</v>
      </c>
      <c r="C71">
        <v>2</v>
      </c>
      <c r="D71">
        <f>SUM(B71:C71)</f>
        <v>2</v>
      </c>
      <c r="E71">
        <v>0</v>
      </c>
    </row>
    <row r="72" spans="1:6" ht="12.75">
      <c r="A72" t="b">
        <v>1</v>
      </c>
      <c r="B72">
        <v>2</v>
      </c>
      <c r="C72">
        <v>0</v>
      </c>
      <c r="D72">
        <f>SUM(B72:C72)</f>
        <v>2</v>
      </c>
      <c r="E72">
        <v>0</v>
      </c>
      <c r="F72" t="s">
        <v>21</v>
      </c>
    </row>
    <row r="73" spans="5:6" ht="12.75">
      <c r="E73" t="e">
        <f>(-1*B73*LOG(B73,2)-C73*LOG(C73,2)+D73*LOG(D73,2))/D73</f>
        <v>#NUM!</v>
      </c>
      <c r="F73">
        <f>(D71/D74)*E71+(D72/D74)*E72</f>
        <v>0</v>
      </c>
    </row>
    <row r="74" spans="4:6" ht="12.75">
      <c r="D74">
        <f>SUM(D71:D73)</f>
        <v>4</v>
      </c>
      <c r="F74" t="s">
        <v>25</v>
      </c>
    </row>
    <row r="75" ht="12.75">
      <c r="F75">
        <f>E70-F73</f>
        <v>1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9" sqref="A9"/>
    </sheetView>
  </sheetViews>
  <sheetFormatPr defaultColWidth="9.140625" defaultRowHeight="12.75"/>
  <sheetData>
    <row r="1" spans="2:5" ht="12.75">
      <c r="B1" t="s">
        <v>34</v>
      </c>
      <c r="C1" t="s">
        <v>35</v>
      </c>
      <c r="D1" t="s">
        <v>1</v>
      </c>
      <c r="E1" t="s">
        <v>38</v>
      </c>
    </row>
    <row r="2" spans="1:12" ht="12.75">
      <c r="A2" t="s">
        <v>20</v>
      </c>
      <c r="B2">
        <v>8</v>
      </c>
      <c r="C2">
        <v>7</v>
      </c>
      <c r="D2">
        <f>SUM(B2:C2)</f>
        <v>15</v>
      </c>
      <c r="E2">
        <f>IF(OR(B2=0,C2=0),0,(-1*B2*LOG(B2,2)-C2*LOG(C2,2)+D2*LOG(D2,2))/D2)</f>
        <v>0.9967916319816368</v>
      </c>
      <c r="G2" t="s">
        <v>34</v>
      </c>
      <c r="H2" t="s">
        <v>35</v>
      </c>
      <c r="I2" t="s">
        <v>1</v>
      </c>
      <c r="K2" t="s">
        <v>39</v>
      </c>
      <c r="L2" t="s">
        <v>21</v>
      </c>
    </row>
    <row r="3" spans="1:12" ht="12.75">
      <c r="A3" t="s">
        <v>40</v>
      </c>
      <c r="B3">
        <v>4</v>
      </c>
      <c r="C3">
        <v>0</v>
      </c>
      <c r="D3">
        <f>SUM(B3:C3)</f>
        <v>4</v>
      </c>
      <c r="E3">
        <f aca="true" t="shared" si="0" ref="E3:E9">IF(OR(B3=0,C3=0),0,(-1*B3*LOG(B3,2)-C3*LOG(C3,2)+D3*LOG(D3,2))/D3)</f>
        <v>0</v>
      </c>
      <c r="F3" s="2" t="s">
        <v>47</v>
      </c>
      <c r="G3">
        <v>4</v>
      </c>
      <c r="H3">
        <v>7</v>
      </c>
      <c r="I3">
        <f>SUM(G3:H3)</f>
        <v>11</v>
      </c>
      <c r="J3">
        <f>IF(OR(G3=0,H3=0),0,(-1*G3*LOG(G3,2)-H3*LOG(H3,2)+I3*LOG(I3,2))/I3)</f>
        <v>0.9456603046006407</v>
      </c>
      <c r="K3">
        <f>D3+I3</f>
        <v>15</v>
      </c>
      <c r="L3">
        <f>(D3/K3)*E3+(I3/K3)*J3</f>
        <v>0.6934842233738031</v>
      </c>
    </row>
    <row r="4" spans="1:12" ht="12.75">
      <c r="A4" t="s">
        <v>41</v>
      </c>
      <c r="B4">
        <v>4</v>
      </c>
      <c r="C4">
        <v>1</v>
      </c>
      <c r="D4">
        <f aca="true" t="shared" si="1" ref="D4:D9">SUM(B4:C4)</f>
        <v>5</v>
      </c>
      <c r="E4">
        <f t="shared" si="0"/>
        <v>0.7219280948873621</v>
      </c>
      <c r="F4" s="2" t="s">
        <v>47</v>
      </c>
      <c r="G4">
        <v>4</v>
      </c>
      <c r="H4">
        <v>6</v>
      </c>
      <c r="I4">
        <f aca="true" t="shared" si="2" ref="I4:I9">SUM(G4:H4)</f>
        <v>10</v>
      </c>
      <c r="J4">
        <f aca="true" t="shared" si="3" ref="J4:J9">IF(OR(G4=0,H4=0),0,(-1*G4*LOG(G4,2)-H4*LOG(H4,2)+I4*LOG(I4,2))/I4)</f>
        <v>0.9709505944546688</v>
      </c>
      <c r="K4">
        <f aca="true" t="shared" si="4" ref="K4:K9">D4+I4</f>
        <v>15</v>
      </c>
      <c r="L4">
        <f aca="true" t="shared" si="5" ref="L4:L9">(D4/K4)*E4+(I4/K4)*J4</f>
        <v>0.8879430945988999</v>
      </c>
    </row>
    <row r="5" spans="1:12" ht="12.75">
      <c r="A5" t="s">
        <v>42</v>
      </c>
      <c r="B5">
        <v>6</v>
      </c>
      <c r="C5">
        <v>1</v>
      </c>
      <c r="D5">
        <f t="shared" si="1"/>
        <v>7</v>
      </c>
      <c r="E5">
        <f t="shared" si="0"/>
        <v>0.5916727785823274</v>
      </c>
      <c r="F5" s="2" t="s">
        <v>47</v>
      </c>
      <c r="G5">
        <v>2</v>
      </c>
      <c r="H5">
        <v>6</v>
      </c>
      <c r="I5">
        <f t="shared" si="2"/>
        <v>8</v>
      </c>
      <c r="J5">
        <f t="shared" si="3"/>
        <v>0.8112781244591329</v>
      </c>
      <c r="K5">
        <f t="shared" si="4"/>
        <v>15</v>
      </c>
      <c r="L5">
        <f t="shared" si="5"/>
        <v>0.7087956297166236</v>
      </c>
    </row>
    <row r="6" spans="1:12" ht="12.75">
      <c r="A6" t="s">
        <v>43</v>
      </c>
      <c r="B6">
        <v>6</v>
      </c>
      <c r="C6">
        <v>2</v>
      </c>
      <c r="D6">
        <f t="shared" si="1"/>
        <v>8</v>
      </c>
      <c r="E6">
        <f t="shared" si="0"/>
        <v>0.8112781244591329</v>
      </c>
      <c r="F6" s="2" t="s">
        <v>47</v>
      </c>
      <c r="G6">
        <v>2</v>
      </c>
      <c r="H6">
        <v>5</v>
      </c>
      <c r="I6">
        <f t="shared" si="2"/>
        <v>7</v>
      </c>
      <c r="J6">
        <f t="shared" si="3"/>
        <v>0.8631205685666311</v>
      </c>
      <c r="K6">
        <f t="shared" si="4"/>
        <v>15</v>
      </c>
      <c r="L6">
        <f t="shared" si="5"/>
        <v>0.8354712650426321</v>
      </c>
    </row>
    <row r="7" spans="1:12" ht="12.75">
      <c r="A7" t="s">
        <v>44</v>
      </c>
      <c r="B7">
        <v>7</v>
      </c>
      <c r="C7">
        <v>2</v>
      </c>
      <c r="D7">
        <f t="shared" si="1"/>
        <v>9</v>
      </c>
      <c r="E7">
        <f t="shared" si="0"/>
        <v>0.7642045065086206</v>
      </c>
      <c r="F7" s="2" t="s">
        <v>47</v>
      </c>
      <c r="G7">
        <v>1</v>
      </c>
      <c r="H7">
        <v>5</v>
      </c>
      <c r="I7">
        <f t="shared" si="2"/>
        <v>6</v>
      </c>
      <c r="J7">
        <f t="shared" si="3"/>
        <v>0.6500224216483543</v>
      </c>
      <c r="K7">
        <f t="shared" si="4"/>
        <v>15</v>
      </c>
      <c r="L7">
        <f t="shared" si="5"/>
        <v>0.7185316725645141</v>
      </c>
    </row>
    <row r="8" spans="1:12" ht="12.75">
      <c r="A8" t="s">
        <v>45</v>
      </c>
      <c r="B8">
        <v>7</v>
      </c>
      <c r="C8">
        <v>4</v>
      </c>
      <c r="D8">
        <f t="shared" si="1"/>
        <v>11</v>
      </c>
      <c r="E8">
        <f t="shared" si="0"/>
        <v>0.9456603046006407</v>
      </c>
      <c r="F8" s="2" t="s">
        <v>47</v>
      </c>
      <c r="G8">
        <v>1</v>
      </c>
      <c r="H8">
        <v>3</v>
      </c>
      <c r="I8">
        <f t="shared" si="2"/>
        <v>4</v>
      </c>
      <c r="J8">
        <f t="shared" si="3"/>
        <v>0.8112781244591327</v>
      </c>
      <c r="K8">
        <f t="shared" si="4"/>
        <v>15</v>
      </c>
      <c r="L8">
        <f t="shared" si="5"/>
        <v>0.9098250565629051</v>
      </c>
    </row>
    <row r="9" spans="1:12" ht="12.75">
      <c r="A9" t="s">
        <v>46</v>
      </c>
      <c r="B9">
        <v>8</v>
      </c>
      <c r="C9">
        <v>4</v>
      </c>
      <c r="D9">
        <f t="shared" si="1"/>
        <v>12</v>
      </c>
      <c r="E9">
        <f t="shared" si="0"/>
        <v>0.91829583405449</v>
      </c>
      <c r="F9" s="2" t="s">
        <v>47</v>
      </c>
      <c r="G9">
        <v>0</v>
      </c>
      <c r="H9">
        <v>3</v>
      </c>
      <c r="I9">
        <f t="shared" si="2"/>
        <v>3</v>
      </c>
      <c r="J9">
        <f t="shared" si="3"/>
        <v>0</v>
      </c>
      <c r="K9">
        <f t="shared" si="4"/>
        <v>15</v>
      </c>
      <c r="L9">
        <f t="shared" si="5"/>
        <v>0.734636667243592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Susan</cp:lastModifiedBy>
  <dcterms:created xsi:type="dcterms:W3CDTF">1999-07-22T18:10:22Z</dcterms:created>
  <dcterms:modified xsi:type="dcterms:W3CDTF">2004-03-31T03:15:44Z</dcterms:modified>
  <cp:category/>
  <cp:version/>
  <cp:contentType/>
  <cp:contentStatus/>
</cp:coreProperties>
</file>